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vrorg-my.sharepoint.com/personal/e_timmermans_rvr_org/Documents/Bureaublad/Tijdelijk/"/>
    </mc:Choice>
  </mc:AlternateContent>
  <xr:revisionPtr revIDLastSave="0" documentId="8_{3273F476-81A7-4735-8DD9-9392CF2B94D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enkel particulier" sheetId="4" r:id="rId1"/>
    <sheet name="enkel (ex)ondernemer" sheetId="2" r:id="rId2"/>
    <sheet name="dubbel particulier" sheetId="5" r:id="rId3"/>
    <sheet name="dubbel (ex)ondernemer" sheetId="3" r:id="rId4"/>
    <sheet name="Gegevensvalidatie" sheetId="6" state="hidden" r:id="rId5"/>
    <sheet name="Gegevensvalidatie vanaf 7-23" sheetId="11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L8" i="2"/>
  <c r="A13" i="2"/>
  <c r="D13" i="3"/>
  <c r="A13" i="3"/>
  <c r="D12" i="3"/>
  <c r="O8" i="5"/>
  <c r="A13" i="5"/>
  <c r="D13" i="5"/>
  <c r="O7" i="5"/>
  <c r="L8" i="5"/>
  <c r="D12" i="5"/>
  <c r="O8" i="2"/>
  <c r="O7" i="2"/>
  <c r="D12" i="2"/>
  <c r="O8" i="4"/>
  <c r="O7" i="4"/>
  <c r="C16" i="4"/>
  <c r="L8" i="3"/>
  <c r="O7" i="3"/>
  <c r="A13" i="4"/>
  <c r="D12" i="4"/>
  <c r="O6" i="3"/>
  <c r="L8" i="4" l="1"/>
  <c r="O17" i="4"/>
  <c r="N16" i="4"/>
  <c r="O16" i="4" s="1"/>
  <c r="O20" i="4" s="1"/>
  <c r="O17" i="3"/>
  <c r="N16" i="3"/>
  <c r="O16" i="3" s="1"/>
  <c r="N17" i="5"/>
  <c r="O17" i="5" s="1"/>
  <c r="O18" i="5"/>
  <c r="N16" i="2"/>
  <c r="O16" i="2" s="1"/>
  <c r="C16" i="2"/>
  <c r="O17" i="2"/>
  <c r="O5" i="3"/>
  <c r="O8" i="3" s="1"/>
  <c r="D11" i="3"/>
  <c r="O5" i="5"/>
  <c r="O6" i="5"/>
  <c r="D11" i="5"/>
  <c r="D11" i="4"/>
  <c r="O5" i="2"/>
  <c r="O6" i="2"/>
  <c r="D11" i="2"/>
  <c r="O5" i="4"/>
  <c r="O6" i="4"/>
  <c r="D10" i="2"/>
  <c r="O21" i="5" l="1"/>
  <c r="O23" i="5" s="1"/>
  <c r="O20" i="2"/>
  <c r="O20" i="3"/>
  <c r="O22" i="3" s="1"/>
  <c r="C16" i="3"/>
  <c r="D16" i="3" s="1"/>
  <c r="D20" i="3" s="1"/>
  <c r="C17" i="5"/>
  <c r="D16" i="2"/>
  <c r="D16" i="4"/>
  <c r="D20" i="4" s="1"/>
  <c r="E22" i="4" s="1"/>
  <c r="D17" i="4"/>
  <c r="D17" i="2"/>
  <c r="D18" i="5"/>
  <c r="D10" i="5"/>
  <c r="D9" i="5"/>
  <c r="D8" i="5"/>
  <c r="D7" i="5"/>
  <c r="D6" i="5"/>
  <c r="D5" i="5"/>
  <c r="D10" i="4"/>
  <c r="D9" i="4"/>
  <c r="D8" i="4"/>
  <c r="D7" i="4"/>
  <c r="D6" i="4"/>
  <c r="D5" i="4"/>
  <c r="D17" i="3"/>
  <c r="D9" i="3"/>
  <c r="D9" i="2"/>
  <c r="D13" i="2" s="1"/>
  <c r="D20" i="2" l="1"/>
  <c r="E22" i="2" s="1"/>
  <c r="O22" i="2"/>
  <c r="P22" i="4"/>
  <c r="D17" i="5"/>
  <c r="D21" i="5" s="1"/>
  <c r="E23" i="5" l="1"/>
  <c r="D5" i="3"/>
  <c r="D5" i="2"/>
  <c r="D10" i="3"/>
  <c r="D8" i="3"/>
  <c r="D7" i="3"/>
  <c r="D6" i="3"/>
  <c r="D22" i="3" l="1"/>
  <c r="D7" i="2"/>
  <c r="D8" i="2"/>
  <c r="D6" i="2"/>
</calcChain>
</file>

<file path=xl/sharedStrings.xml><?xml version="1.0" encoding="utf-8"?>
<sst xmlns="http://schemas.openxmlformats.org/spreadsheetml/2006/main" count="189" uniqueCount="24">
  <si>
    <t>LAB</t>
  </si>
  <si>
    <t>LOB</t>
  </si>
  <si>
    <t>porto kosten</t>
  </si>
  <si>
    <t>aantal maanden</t>
  </si>
  <si>
    <t>bedrag/mnd</t>
  </si>
  <si>
    <t>omschrijving</t>
  </si>
  <si>
    <t>jaar</t>
  </si>
  <si>
    <t>EP</t>
  </si>
  <si>
    <t>EO</t>
  </si>
  <si>
    <t>LAB (totaal)</t>
  </si>
  <si>
    <t>DP</t>
  </si>
  <si>
    <t>DO</t>
  </si>
  <si>
    <t>Totaal salaris overdragende bewindvoerder</t>
  </si>
  <si>
    <t>reiskosten</t>
  </si>
  <si>
    <t>overig</t>
  </si>
  <si>
    <t>bedrag/jaar</t>
  </si>
  <si>
    <t>portokosten</t>
  </si>
  <si>
    <t>x</t>
  </si>
  <si>
    <t>LOB en overige kosten</t>
  </si>
  <si>
    <t>Overdragende bewindvoerder (incl. maand van overdracht)</t>
  </si>
  <si>
    <t xml:space="preserve">LOB en overige kosten </t>
  </si>
  <si>
    <t>Zaak gestart vóór 1 juli 2023</t>
  </si>
  <si>
    <t>Zaak gestart ná 1 juli 2023</t>
  </si>
  <si>
    <t>Rekestnummer: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</si>
</sst>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2">
    <xf numFmtId="0" fontId="0" fillId="0" borderId="0" xfId="0"/>
    <xf numFmtId="44" fontId="0" fillId="0" borderId="5" xfId="0" applyNumberFormat="1" applyBorder="1"/>
    <xf numFmtId="0" fontId="0" fillId="0" borderId="4" xfId="0" applyBorder="1"/>
    <xf numFmtId="0" fontId="0" fillId="0" borderId="7" xfId="0" applyBorder="1"/>
    <xf numFmtId="0" fontId="3" fillId="0" borderId="0" xfId="0" applyFont="1"/>
    <xf numFmtId="44" fontId="1" fillId="0" borderId="0" xfId="1" applyFont="1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9" xfId="0" applyBorder="1"/>
    <xf numFmtId="44" fontId="0" fillId="0" borderId="4" xfId="1" applyFont="1" applyBorder="1"/>
    <xf numFmtId="44" fontId="0" fillId="0" borderId="5" xfId="1" applyFont="1" applyBorder="1"/>
    <xf numFmtId="44" fontId="0" fillId="0" borderId="9" xfId="1" applyFont="1" applyBorder="1"/>
    <xf numFmtId="44" fontId="0" fillId="0" borderId="9" xfId="0" applyNumberFormat="1" applyBorder="1"/>
    <xf numFmtId="0" fontId="0" fillId="0" borderId="6" xfId="0" applyBorder="1"/>
    <xf numFmtId="44" fontId="0" fillId="0" borderId="7" xfId="1" applyFont="1" applyBorder="1"/>
    <xf numFmtId="0" fontId="0" fillId="0" borderId="3" xfId="0" applyBorder="1"/>
    <xf numFmtId="0" fontId="0" fillId="0" borderId="10" xfId="0" applyBorder="1"/>
    <xf numFmtId="0" fontId="0" fillId="0" borderId="8" xfId="0" applyBorder="1"/>
    <xf numFmtId="44" fontId="4" fillId="0" borderId="14" xfId="1" applyFont="1" applyBorder="1"/>
    <xf numFmtId="0" fontId="4" fillId="0" borderId="14" xfId="0" applyFont="1" applyBorder="1"/>
    <xf numFmtId="0" fontId="1" fillId="0" borderId="15" xfId="0" applyFont="1" applyBorder="1"/>
    <xf numFmtId="0" fontId="5" fillId="4" borderId="4" xfId="0" applyFont="1" applyFill="1" applyBorder="1" applyProtection="1">
      <protection locked="0"/>
    </xf>
    <xf numFmtId="0" fontId="5" fillId="4" borderId="5" xfId="0" applyFont="1" applyFill="1" applyBorder="1" applyProtection="1">
      <protection locked="0"/>
    </xf>
    <xf numFmtId="0" fontId="5" fillId="4" borderId="9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44" fontId="5" fillId="4" borderId="6" xfId="1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44" fontId="0" fillId="0" borderId="1" xfId="1" applyFont="1" applyBorder="1"/>
    <xf numFmtId="44" fontId="6" fillId="0" borderId="12" xfId="0" applyNumberFormat="1" applyFont="1" applyBorder="1"/>
    <xf numFmtId="44" fontId="6" fillId="0" borderId="7" xfId="0" applyNumberFormat="1" applyFont="1" applyBorder="1"/>
    <xf numFmtId="0" fontId="5" fillId="4" borderId="1" xfId="0" applyFont="1" applyFill="1" applyBorder="1" applyProtection="1">
      <protection locked="0"/>
    </xf>
    <xf numFmtId="44" fontId="6" fillId="0" borderId="1" xfId="1" applyFont="1" applyBorder="1"/>
    <xf numFmtId="44" fontId="5" fillId="4" borderId="1" xfId="1" applyFont="1" applyFill="1" applyBorder="1" applyProtection="1">
      <protection locked="0"/>
    </xf>
    <xf numFmtId="42" fontId="0" fillId="0" borderId="0" xfId="0" applyNumberFormat="1"/>
    <xf numFmtId="0" fontId="0" fillId="0" borderId="16" xfId="0" applyBorder="1"/>
    <xf numFmtId="44" fontId="5" fillId="4" borderId="16" xfId="1" applyFont="1" applyFill="1" applyBorder="1" applyProtection="1">
      <protection locked="0"/>
    </xf>
    <xf numFmtId="44" fontId="1" fillId="0" borderId="6" xfId="1" applyFont="1" applyBorder="1"/>
    <xf numFmtId="44" fontId="1" fillId="0" borderId="15" xfId="0" applyNumberFormat="1" applyFont="1" applyBorder="1"/>
    <xf numFmtId="0" fontId="4" fillId="0" borderId="0" xfId="0" applyFont="1"/>
    <xf numFmtId="44" fontId="4" fillId="0" borderId="0" xfId="1" applyFont="1" applyBorder="1"/>
    <xf numFmtId="44" fontId="1" fillId="0" borderId="0" xfId="0" applyNumberFormat="1" applyFont="1"/>
    <xf numFmtId="0" fontId="7" fillId="4" borderId="1" xfId="0" applyFon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/>
    <xf numFmtId="0" fontId="8" fillId="0" borderId="13" xfId="0" applyFont="1" applyBorder="1"/>
    <xf numFmtId="0" fontId="8" fillId="0" borderId="14" xfId="0" applyFont="1" applyBorder="1"/>
    <xf numFmtId="44" fontId="8" fillId="0" borderId="14" xfId="1" applyFont="1" applyBorder="1"/>
    <xf numFmtId="0" fontId="8" fillId="0" borderId="15" xfId="0" applyFont="1" applyBorder="1"/>
    <xf numFmtId="44" fontId="0" fillId="0" borderId="0" xfId="1" applyFont="1" applyBorder="1"/>
    <xf numFmtId="0" fontId="5" fillId="4" borderId="19" xfId="0" applyFont="1" applyFill="1" applyBorder="1" applyProtection="1">
      <protection locked="0"/>
    </xf>
    <xf numFmtId="44" fontId="1" fillId="0" borderId="20" xfId="1" applyFont="1" applyBorder="1"/>
    <xf numFmtId="0" fontId="0" fillId="0" borderId="0" xfId="0" applyAlignment="1">
      <alignment horizontal="right"/>
    </xf>
    <xf numFmtId="44" fontId="1" fillId="0" borderId="0" xfId="1" applyFont="1" applyBorder="1"/>
    <xf numFmtId="0" fontId="1" fillId="0" borderId="0" xfId="0" applyFont="1"/>
    <xf numFmtId="0" fontId="5" fillId="4" borderId="6" xfId="0" applyFont="1" applyFill="1" applyBorder="1" applyProtection="1">
      <protection locked="0"/>
    </xf>
    <xf numFmtId="44" fontId="8" fillId="0" borderId="15" xfId="0" applyNumberFormat="1" applyFont="1" applyBorder="1"/>
    <xf numFmtId="0" fontId="5" fillId="4" borderId="4" xfId="0" applyFont="1" applyFill="1" applyBorder="1" applyAlignment="1" applyProtection="1">
      <alignment horizontal="right"/>
      <protection locked="0"/>
    </xf>
    <xf numFmtId="0" fontId="5" fillId="4" borderId="5" xfId="0" applyFont="1" applyFill="1" applyBorder="1" applyAlignment="1" applyProtection="1">
      <alignment horizontal="right"/>
      <protection locked="0"/>
    </xf>
    <xf numFmtId="44" fontId="0" fillId="0" borderId="5" xfId="1" applyFont="1" applyFill="1" applyBorder="1"/>
    <xf numFmtId="44" fontId="0" fillId="0" borderId="9" xfId="1" applyFont="1" applyFill="1" applyBorder="1"/>
    <xf numFmtId="42" fontId="0" fillId="0" borderId="0" xfId="1" applyNumberFormat="1" applyFont="1" applyFill="1"/>
    <xf numFmtId="0" fontId="1" fillId="5" borderId="0" xfId="0" applyFont="1" applyFill="1"/>
    <xf numFmtId="0" fontId="1" fillId="4" borderId="0" xfId="0" applyFont="1" applyFill="1"/>
    <xf numFmtId="0" fontId="1" fillId="4" borderId="0" xfId="0" applyFont="1" applyFill="1" applyProtection="1">
      <protection locked="0"/>
    </xf>
    <xf numFmtId="0" fontId="0" fillId="0" borderId="21" xfId="0" applyBorder="1"/>
    <xf numFmtId="44" fontId="0" fillId="0" borderId="21" xfId="0" applyNumberFormat="1" applyBorder="1"/>
    <xf numFmtId="44" fontId="0" fillId="0" borderId="21" xfId="1" applyFont="1" applyBorder="1"/>
    <xf numFmtId="0" fontId="0" fillId="0" borderId="22" xfId="0" applyBorder="1"/>
    <xf numFmtId="44" fontId="0" fillId="0" borderId="23" xfId="0" applyNumberFormat="1" applyBorder="1"/>
    <xf numFmtId="44" fontId="0" fillId="0" borderId="23" xfId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" fillId="4" borderId="26" xfId="0" applyFont="1" applyFill="1" applyBorder="1" applyProtection="1">
      <protection locked="0"/>
    </xf>
    <xf numFmtId="0" fontId="5" fillId="4" borderId="27" xfId="0" applyFont="1" applyFill="1" applyBorder="1" applyProtection="1">
      <protection locked="0"/>
    </xf>
    <xf numFmtId="44" fontId="0" fillId="0" borderId="24" xfId="0" applyNumberFormat="1" applyBorder="1"/>
    <xf numFmtId="44" fontId="0" fillId="0" borderId="24" xfId="1" applyFont="1" applyBorder="1"/>
    <xf numFmtId="44" fontId="0" fillId="0" borderId="4" xfId="0" applyNumberFormat="1" applyBorder="1"/>
    <xf numFmtId="164" fontId="0" fillId="0" borderId="0" xfId="0" applyNumberFormat="1"/>
    <xf numFmtId="44" fontId="1" fillId="0" borderId="1" xfId="1" applyFont="1" applyBorder="1"/>
    <xf numFmtId="44" fontId="5" fillId="4" borderId="4" xfId="1" applyFont="1" applyFill="1" applyBorder="1" applyProtection="1">
      <protection locked="0"/>
    </xf>
    <xf numFmtId="0" fontId="5" fillId="4" borderId="28" xfId="0" applyFont="1" applyFill="1" applyBorder="1" applyProtection="1">
      <protection locked="0"/>
    </xf>
    <xf numFmtId="0" fontId="5" fillId="4" borderId="23" xfId="0" applyFont="1" applyFill="1" applyBorder="1" applyProtection="1">
      <protection locked="0"/>
    </xf>
    <xf numFmtId="0" fontId="0" fillId="0" borderId="5" xfId="1" applyNumberFormat="1" applyFont="1" applyFill="1" applyBorder="1"/>
    <xf numFmtId="0" fontId="0" fillId="0" borderId="5" xfId="1" applyNumberFormat="1" applyFont="1" applyBorder="1"/>
    <xf numFmtId="0" fontId="0" fillId="0" borderId="17" xfId="1" applyNumberFormat="1" applyFont="1" applyBorder="1"/>
    <xf numFmtId="0" fontId="0" fillId="0" borderId="9" xfId="1" applyNumberFormat="1" applyFont="1" applyFill="1" applyBorder="1"/>
    <xf numFmtId="0" fontId="0" fillId="0" borderId="9" xfId="1" applyNumberFormat="1" applyFont="1" applyBorder="1"/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M16" sqref="M16"/>
    </sheetView>
  </sheetViews>
  <sheetFormatPr defaultRowHeight="14.4" x14ac:dyDescent="0.3"/>
  <cols>
    <col min="1" max="1" width="15.88671875" customWidth="1"/>
    <col min="2" max="5" width="12.33203125" customWidth="1"/>
    <col min="6" max="6" width="5" bestFit="1" customWidth="1"/>
    <col min="7" max="8" width="7.88671875" customWidth="1"/>
    <col min="9" max="9" width="7.88671875" style="7" bestFit="1" customWidth="1"/>
    <col min="12" max="12" width="15.88671875" customWidth="1"/>
    <col min="13" max="16" width="12.33203125" customWidth="1"/>
    <col min="18" max="20" width="7.88671875" customWidth="1"/>
  </cols>
  <sheetData>
    <row r="1" spans="1:23" x14ac:dyDescent="0.3">
      <c r="A1" s="65" t="s">
        <v>21</v>
      </c>
      <c r="B1" s="65"/>
      <c r="L1" s="65" t="s">
        <v>22</v>
      </c>
      <c r="M1" s="65"/>
    </row>
    <row r="2" spans="1:23" x14ac:dyDescent="0.3">
      <c r="A2" s="57" t="s">
        <v>23</v>
      </c>
      <c r="B2" s="67"/>
      <c r="L2" s="57" t="s">
        <v>23</v>
      </c>
      <c r="M2" s="66"/>
    </row>
    <row r="3" spans="1:23" x14ac:dyDescent="0.3">
      <c r="A3" s="92" t="s">
        <v>19</v>
      </c>
      <c r="B3" s="92"/>
      <c r="C3" s="92"/>
      <c r="D3" s="92"/>
      <c r="E3" s="92"/>
      <c r="L3" s="92" t="s">
        <v>19</v>
      </c>
      <c r="M3" s="92"/>
      <c r="N3" s="92"/>
      <c r="O3" s="92"/>
      <c r="P3" s="92"/>
      <c r="W3" s="7"/>
    </row>
    <row r="4" spans="1:23" x14ac:dyDescent="0.3">
      <c r="A4" s="9" t="s">
        <v>3</v>
      </c>
      <c r="B4" s="9" t="s">
        <v>0</v>
      </c>
      <c r="C4" s="9" t="s">
        <v>4</v>
      </c>
      <c r="D4" s="9" t="s">
        <v>15</v>
      </c>
      <c r="E4" s="9" t="s">
        <v>5</v>
      </c>
      <c r="L4" s="9" t="s">
        <v>3</v>
      </c>
      <c r="M4" s="9" t="s">
        <v>0</v>
      </c>
      <c r="N4" s="9" t="s">
        <v>4</v>
      </c>
      <c r="O4" s="9" t="s">
        <v>15</v>
      </c>
      <c r="P4" s="9" t="s">
        <v>5</v>
      </c>
      <c r="W4" s="37"/>
    </row>
    <row r="5" spans="1:23" x14ac:dyDescent="0.3">
      <c r="A5" s="26">
        <v>0</v>
      </c>
      <c r="B5" s="46">
        <v>2018</v>
      </c>
      <c r="C5" s="1">
        <v>53.5</v>
      </c>
      <c r="D5" s="14">
        <f t="shared" ref="D5:D11" si="0">A5*C5</f>
        <v>0</v>
      </c>
      <c r="E5" s="11" t="s">
        <v>0</v>
      </c>
      <c r="L5" s="77">
        <v>0</v>
      </c>
      <c r="M5" s="46">
        <v>2023</v>
      </c>
      <c r="N5" s="69">
        <v>60</v>
      </c>
      <c r="O5" s="70">
        <f>L5*N5</f>
        <v>0</v>
      </c>
      <c r="P5" s="68" t="s">
        <v>0</v>
      </c>
    </row>
    <row r="6" spans="1:23" x14ac:dyDescent="0.3">
      <c r="A6" s="26">
        <v>0</v>
      </c>
      <c r="B6" s="46">
        <v>2019</v>
      </c>
      <c r="C6" s="1">
        <v>54</v>
      </c>
      <c r="D6" s="14">
        <f t="shared" si="0"/>
        <v>0</v>
      </c>
      <c r="E6" s="11" t="s">
        <v>0</v>
      </c>
      <c r="L6" s="77">
        <v>0</v>
      </c>
      <c r="M6" s="68">
        <v>2024</v>
      </c>
      <c r="N6" s="69">
        <v>63</v>
      </c>
      <c r="O6" s="70">
        <f>L6*N6</f>
        <v>0</v>
      </c>
      <c r="P6" s="68" t="s">
        <v>0</v>
      </c>
      <c r="T6" s="37"/>
    </row>
    <row r="7" spans="1:23" ht="15" thickBot="1" x14ac:dyDescent="0.35">
      <c r="A7" s="26">
        <v>0</v>
      </c>
      <c r="B7" s="46">
        <v>2020</v>
      </c>
      <c r="C7" s="1">
        <v>55</v>
      </c>
      <c r="D7" s="14">
        <f t="shared" si="0"/>
        <v>0</v>
      </c>
      <c r="E7" s="11" t="s">
        <v>0</v>
      </c>
      <c r="L7" s="78">
        <v>0</v>
      </c>
      <c r="M7" s="75">
        <v>2025</v>
      </c>
      <c r="N7" s="79">
        <v>67</v>
      </c>
      <c r="O7" s="80">
        <f>L7*N7</f>
        <v>0</v>
      </c>
      <c r="P7" s="75" t="s">
        <v>0</v>
      </c>
      <c r="T7" s="37"/>
    </row>
    <row r="8" spans="1:23" x14ac:dyDescent="0.3">
      <c r="A8" s="26">
        <v>0</v>
      </c>
      <c r="B8" s="46">
        <v>2021</v>
      </c>
      <c r="C8" s="1">
        <v>56.5</v>
      </c>
      <c r="D8" s="14">
        <f t="shared" si="0"/>
        <v>0</v>
      </c>
      <c r="E8" s="11" t="s">
        <v>0</v>
      </c>
      <c r="L8">
        <f>SUM(L5:L6)</f>
        <v>0</v>
      </c>
      <c r="O8" s="56">
        <f>SUM(O5:O7)</f>
        <v>0</v>
      </c>
      <c r="P8" s="57" t="s">
        <v>9</v>
      </c>
      <c r="T8" s="37"/>
    </row>
    <row r="9" spans="1:23" x14ac:dyDescent="0.3">
      <c r="A9" s="26">
        <v>0</v>
      </c>
      <c r="B9" s="46">
        <v>2022</v>
      </c>
      <c r="C9" s="1">
        <v>59.5</v>
      </c>
      <c r="D9" s="14">
        <f t="shared" si="0"/>
        <v>0</v>
      </c>
      <c r="E9" s="11" t="s">
        <v>0</v>
      </c>
      <c r="T9" s="37"/>
    </row>
    <row r="10" spans="1:23" x14ac:dyDescent="0.3">
      <c r="A10" s="26">
        <v>0</v>
      </c>
      <c r="B10">
        <v>2023</v>
      </c>
      <c r="C10" s="1">
        <v>60</v>
      </c>
      <c r="D10" s="14">
        <f t="shared" si="0"/>
        <v>0</v>
      </c>
      <c r="E10" s="46" t="s">
        <v>0</v>
      </c>
      <c r="T10" s="37"/>
    </row>
    <row r="11" spans="1:23" x14ac:dyDescent="0.3">
      <c r="A11" s="85">
        <v>0</v>
      </c>
      <c r="B11" s="68">
        <v>2024</v>
      </c>
      <c r="C11" s="69">
        <v>63</v>
      </c>
      <c r="D11" s="70">
        <f t="shared" si="0"/>
        <v>0</v>
      </c>
      <c r="E11" s="68" t="s">
        <v>0</v>
      </c>
      <c r="I11" s="37"/>
      <c r="T11" s="37"/>
    </row>
    <row r="12" spans="1:23" ht="15" thickBot="1" x14ac:dyDescent="0.35">
      <c r="A12" s="86">
        <v>0</v>
      </c>
      <c r="B12" s="71">
        <v>2025</v>
      </c>
      <c r="C12" s="72">
        <v>67</v>
      </c>
      <c r="D12" s="73">
        <f>A12*C12</f>
        <v>0</v>
      </c>
      <c r="E12" s="74" t="s">
        <v>0</v>
      </c>
      <c r="I12" s="37"/>
      <c r="T12" s="37"/>
    </row>
    <row r="13" spans="1:23" x14ac:dyDescent="0.3">
      <c r="A13">
        <f>SUM(A5:A12)</f>
        <v>0</v>
      </c>
      <c r="D13" s="56">
        <f>SUM(D5:D12)</f>
        <v>0</v>
      </c>
      <c r="E13" s="57" t="s">
        <v>9</v>
      </c>
      <c r="I13" s="37"/>
      <c r="T13" s="37"/>
    </row>
    <row r="14" spans="1:23" x14ac:dyDescent="0.3">
      <c r="D14" s="56"/>
      <c r="I14" s="37"/>
      <c r="T14" s="37"/>
    </row>
    <row r="15" spans="1:23" x14ac:dyDescent="0.3">
      <c r="A15" s="93" t="s">
        <v>20</v>
      </c>
      <c r="B15" s="94"/>
      <c r="C15" s="94"/>
      <c r="D15" s="94"/>
      <c r="E15" s="95"/>
      <c r="G15" s="6" t="s">
        <v>1</v>
      </c>
      <c r="H15" s="6" t="s">
        <v>6</v>
      </c>
      <c r="I15" s="8" t="s">
        <v>7</v>
      </c>
      <c r="L15" s="93" t="s">
        <v>20</v>
      </c>
      <c r="M15" s="94"/>
      <c r="N15" s="94"/>
      <c r="O15" s="94"/>
      <c r="P15" s="95"/>
      <c r="R15" s="6" t="s">
        <v>1</v>
      </c>
      <c r="S15" s="6" t="s">
        <v>6</v>
      </c>
      <c r="T15" s="8" t="s">
        <v>7</v>
      </c>
    </row>
    <row r="16" spans="1:23" x14ac:dyDescent="0.3">
      <c r="A16" s="45">
        <v>0</v>
      </c>
      <c r="B16" s="45"/>
      <c r="C16" s="32" t="e">
        <f>VLOOKUP(B16,H:I,2,FALSE)</f>
        <v>#N/A</v>
      </c>
      <c r="D16" s="13" t="e">
        <f>C16/36*A16</f>
        <v>#N/A</v>
      </c>
      <c r="E16" s="2" t="s">
        <v>1</v>
      </c>
      <c r="F16" s="4" t="s">
        <v>17</v>
      </c>
      <c r="H16">
        <v>2018</v>
      </c>
      <c r="I16" s="37">
        <v>1086</v>
      </c>
      <c r="L16" s="45">
        <v>0</v>
      </c>
      <c r="M16" s="45"/>
      <c r="N16" s="32" t="e">
        <f>VLOOKUP(M16,'enkel particulier'!S$6:T$18,2,FALSE)</f>
        <v>#N/A</v>
      </c>
      <c r="O16" s="13" t="e">
        <f>N16/18*L16</f>
        <v>#N/A</v>
      </c>
      <c r="P16" s="2" t="s">
        <v>1</v>
      </c>
      <c r="Q16" s="4">
        <v>1097</v>
      </c>
      <c r="S16">
        <v>2023</v>
      </c>
      <c r="T16" s="37">
        <v>2295</v>
      </c>
    </row>
    <row r="17" spans="1:20" x14ac:dyDescent="0.3">
      <c r="A17" s="34">
        <v>0</v>
      </c>
      <c r="B17" s="9">
        <v>13</v>
      </c>
      <c r="C17" s="33">
        <v>187</v>
      </c>
      <c r="D17" s="31">
        <f>C17*(A17/B17)</f>
        <v>0</v>
      </c>
      <c r="E17" s="9" t="s">
        <v>16</v>
      </c>
      <c r="H17">
        <v>2019</v>
      </c>
      <c r="I17" s="37">
        <v>1097</v>
      </c>
      <c r="L17" s="30">
        <v>0</v>
      </c>
      <c r="M17" s="9">
        <v>13</v>
      </c>
      <c r="N17" s="33">
        <v>187</v>
      </c>
      <c r="O17" s="31">
        <f>N17*(L17/M17)</f>
        <v>0</v>
      </c>
      <c r="P17" s="9" t="s">
        <v>16</v>
      </c>
      <c r="S17">
        <v>2024</v>
      </c>
      <c r="T17" s="37">
        <v>2416</v>
      </c>
    </row>
    <row r="18" spans="1:20" x14ac:dyDescent="0.3">
      <c r="A18" s="17"/>
      <c r="B18" s="17"/>
      <c r="C18" s="21"/>
      <c r="D18" s="29">
        <v>0</v>
      </c>
      <c r="E18" s="17" t="s">
        <v>13</v>
      </c>
      <c r="H18">
        <v>2020</v>
      </c>
      <c r="I18" s="37">
        <v>1118</v>
      </c>
      <c r="L18" s="20"/>
      <c r="M18" s="17"/>
      <c r="N18" s="21"/>
      <c r="O18" s="29">
        <v>0</v>
      </c>
      <c r="P18" s="17" t="s">
        <v>13</v>
      </c>
      <c r="S18">
        <v>2025</v>
      </c>
      <c r="T18" s="37">
        <v>2567</v>
      </c>
    </row>
    <row r="19" spans="1:20" ht="15" thickBot="1" x14ac:dyDescent="0.35">
      <c r="A19" s="38"/>
      <c r="B19" s="38"/>
      <c r="C19" s="38"/>
      <c r="D19" s="39">
        <v>0</v>
      </c>
      <c r="E19" s="38" t="s">
        <v>14</v>
      </c>
      <c r="H19">
        <v>2021</v>
      </c>
      <c r="I19" s="37">
        <v>1151</v>
      </c>
      <c r="L19" s="38"/>
      <c r="M19" s="38"/>
      <c r="N19" s="38"/>
      <c r="O19" s="39">
        <v>0</v>
      </c>
      <c r="P19" s="38" t="s">
        <v>14</v>
      </c>
    </row>
    <row r="20" spans="1:20" x14ac:dyDescent="0.3">
      <c r="D20" s="40" t="e">
        <f>SUM(D16:D19)</f>
        <v>#N/A</v>
      </c>
      <c r="H20">
        <v>2022</v>
      </c>
      <c r="I20" s="37">
        <v>1207</v>
      </c>
      <c r="O20" s="40" t="e">
        <f>SUM(O16:O19)</f>
        <v>#N/A</v>
      </c>
    </row>
    <row r="21" spans="1:20" ht="15" thickBot="1" x14ac:dyDescent="0.35">
      <c r="D21" s="5"/>
      <c r="H21">
        <v>2023</v>
      </c>
      <c r="I21" s="37">
        <v>1215</v>
      </c>
      <c r="O21" s="5"/>
    </row>
    <row r="22" spans="1:20" ht="15" thickBot="1" x14ac:dyDescent="0.35">
      <c r="A22" s="48" t="s">
        <v>12</v>
      </c>
      <c r="B22" s="23"/>
      <c r="C22" s="23"/>
      <c r="D22" s="22"/>
      <c r="E22" s="41" t="e">
        <f>D13+D20</f>
        <v>#N/A</v>
      </c>
      <c r="I22" s="37"/>
      <c r="L22" s="48" t="s">
        <v>12</v>
      </c>
      <c r="M22" s="23"/>
      <c r="N22" s="23"/>
      <c r="O22" s="22"/>
      <c r="P22" s="41" t="e">
        <f>'enkel particulier'!O8+O20</f>
        <v>#N/A</v>
      </c>
    </row>
    <row r="23" spans="1:20" x14ac:dyDescent="0.3">
      <c r="A23" s="42"/>
      <c r="B23" s="42"/>
      <c r="C23" s="42"/>
      <c r="D23" s="43"/>
      <c r="E23" s="44"/>
      <c r="I23" s="37"/>
    </row>
    <row r="24" spans="1:20" x14ac:dyDescent="0.3">
      <c r="A24" s="42"/>
      <c r="B24" s="42"/>
      <c r="C24" s="42"/>
      <c r="D24" s="43"/>
      <c r="E24" s="44"/>
      <c r="I24" s="37"/>
    </row>
    <row r="25" spans="1:20" x14ac:dyDescent="0.3">
      <c r="I25" s="37"/>
    </row>
  </sheetData>
  <sheetProtection sheet="1" selectLockedCells="1"/>
  <mergeCells count="4">
    <mergeCell ref="A3:E3"/>
    <mergeCell ref="L3:P3"/>
    <mergeCell ref="A15:E15"/>
    <mergeCell ref="L15:P15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AF6C53E-39AD-404C-9215-09C85E4D8217}">
          <x14:formula1>
            <xm:f>Gegevensvalidatie!$A$1:$A$37</xm:f>
          </x14:formula1>
          <xm:sqref>A16</xm:sqref>
        </x14:dataValidation>
        <x14:dataValidation type="list" allowBlank="1" showInputMessage="1" showErrorMessage="1" xr:uid="{B2C081E4-97CA-4EAA-926B-F4756FDB0DB9}">
          <x14:formula1>
            <xm:f>Gegevensvalidatie!$A$1:$A$13</xm:f>
          </x14:formula1>
          <xm:sqref>L6:L7 A5:A12</xm:sqref>
        </x14:dataValidation>
        <x14:dataValidation type="list" allowBlank="1" showInputMessage="1" showErrorMessage="1" xr:uid="{1718AB31-E32E-4DD0-AFE3-C907BFA309EA}">
          <x14:formula1>
            <xm:f>Gegevensvalidatie!$A$1:$A$7</xm:f>
          </x14:formula1>
          <xm:sqref>L5</xm:sqref>
        </x14:dataValidation>
        <x14:dataValidation type="list" allowBlank="1" showInputMessage="1" showErrorMessage="1" xr:uid="{B84DA718-1AA1-4B15-B5CE-96E9CFBD75B3}">
          <x14:formula1>
            <xm:f>Gegevensvalidatie!$C$1:$C$7</xm:f>
          </x14:formula1>
          <xm:sqref>B16</xm:sqref>
        </x14:dataValidation>
        <x14:dataValidation type="list" allowBlank="1" showInputMessage="1" showErrorMessage="1" xr:uid="{4302465E-2576-4304-87CC-11799DC08CAB}">
          <x14:formula1>
            <xm:f>'Gegevensvalidatie vanaf 7-23'!$A$1:$A$19</xm:f>
          </x14:formula1>
          <xm:sqref>L16</xm:sqref>
        </x14:dataValidation>
        <x14:dataValidation type="list" allowBlank="1" showInputMessage="1" showErrorMessage="1" xr:uid="{3D330114-D90A-4B0A-AD79-1082BA33F9A0}">
          <x14:formula1>
            <xm:f>Gegevensvalidatie!$D$1:$D$22</xm:f>
          </x14:formula1>
          <xm:sqref>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workbookViewId="0">
      <selection activeCell="M16" sqref="M16"/>
    </sheetView>
  </sheetViews>
  <sheetFormatPr defaultRowHeight="14.4" x14ac:dyDescent="0.3"/>
  <cols>
    <col min="1" max="1" width="15.88671875" customWidth="1"/>
    <col min="2" max="5" width="12.33203125" customWidth="1"/>
    <col min="6" max="6" width="5" bestFit="1" customWidth="1"/>
    <col min="7" max="8" width="7.88671875" customWidth="1"/>
    <col min="9" max="9" width="7.88671875" style="7" bestFit="1" customWidth="1"/>
    <col min="12" max="12" width="15.88671875" customWidth="1"/>
    <col min="13" max="16" width="12.33203125" customWidth="1"/>
    <col min="18" max="19" width="7.88671875" customWidth="1"/>
    <col min="20" max="20" width="9" customWidth="1"/>
  </cols>
  <sheetData>
    <row r="1" spans="1:20" x14ac:dyDescent="0.3">
      <c r="A1" s="65" t="s">
        <v>21</v>
      </c>
      <c r="B1" s="65"/>
      <c r="L1" s="65" t="s">
        <v>22</v>
      </c>
      <c r="M1" s="65"/>
    </row>
    <row r="2" spans="1:20" x14ac:dyDescent="0.3">
      <c r="A2" s="57" t="s">
        <v>23</v>
      </c>
      <c r="B2" s="67"/>
      <c r="L2" s="57" t="s">
        <v>23</v>
      </c>
      <c r="M2" s="67"/>
    </row>
    <row r="3" spans="1:20" x14ac:dyDescent="0.3">
      <c r="A3" s="99" t="s">
        <v>19</v>
      </c>
      <c r="B3" s="100"/>
      <c r="C3" s="100"/>
      <c r="D3" s="100"/>
      <c r="E3" s="101"/>
      <c r="L3" s="96" t="s">
        <v>19</v>
      </c>
      <c r="M3" s="97"/>
      <c r="N3" s="97"/>
      <c r="O3" s="97"/>
      <c r="P3" s="98"/>
    </row>
    <row r="4" spans="1:20" x14ac:dyDescent="0.3">
      <c r="A4" s="9" t="s">
        <v>3</v>
      </c>
      <c r="B4" s="9" t="s">
        <v>0</v>
      </c>
      <c r="C4" s="9" t="s">
        <v>4</v>
      </c>
      <c r="D4" s="9" t="s">
        <v>15</v>
      </c>
      <c r="E4" s="9" t="s">
        <v>5</v>
      </c>
      <c r="L4" s="9" t="s">
        <v>3</v>
      </c>
      <c r="M4" s="9" t="s">
        <v>0</v>
      </c>
      <c r="N4" s="9" t="s">
        <v>4</v>
      </c>
      <c r="O4" s="9" t="s">
        <v>15</v>
      </c>
      <c r="P4" s="9" t="s">
        <v>5</v>
      </c>
    </row>
    <row r="5" spans="1:20" x14ac:dyDescent="0.3">
      <c r="A5" s="26">
        <v>0</v>
      </c>
      <c r="B5" s="11">
        <v>2018</v>
      </c>
      <c r="C5" s="1">
        <v>53.5</v>
      </c>
      <c r="D5" s="14">
        <f t="shared" ref="D5:D11" si="0">A5*C5</f>
        <v>0</v>
      </c>
      <c r="E5" s="11" t="s">
        <v>0</v>
      </c>
      <c r="L5" s="25">
        <v>0</v>
      </c>
      <c r="M5" s="2">
        <v>2023</v>
      </c>
      <c r="N5" s="81">
        <v>60</v>
      </c>
      <c r="O5" s="13">
        <f>L5*N5</f>
        <v>0</v>
      </c>
      <c r="P5" s="76" t="s">
        <v>0</v>
      </c>
    </row>
    <row r="6" spans="1:20" x14ac:dyDescent="0.3">
      <c r="A6" s="26">
        <v>0</v>
      </c>
      <c r="B6" s="11">
        <v>2019</v>
      </c>
      <c r="C6" s="1">
        <v>54</v>
      </c>
      <c r="D6" s="14">
        <f t="shared" si="0"/>
        <v>0</v>
      </c>
      <c r="E6" s="11" t="s">
        <v>0</v>
      </c>
      <c r="L6" s="26">
        <v>0</v>
      </c>
      <c r="M6" s="11">
        <v>2024</v>
      </c>
      <c r="N6" s="1">
        <v>63</v>
      </c>
      <c r="O6" s="14">
        <f>L6*N6</f>
        <v>0</v>
      </c>
      <c r="P6" s="46" t="s">
        <v>0</v>
      </c>
      <c r="T6" s="37"/>
    </row>
    <row r="7" spans="1:20" ht="15" thickBot="1" x14ac:dyDescent="0.35">
      <c r="A7" s="26">
        <v>0</v>
      </c>
      <c r="B7" s="11">
        <v>2020</v>
      </c>
      <c r="C7" s="1">
        <v>55</v>
      </c>
      <c r="D7" s="14">
        <f t="shared" si="0"/>
        <v>0</v>
      </c>
      <c r="E7" s="11" t="s">
        <v>0</v>
      </c>
      <c r="L7" s="27">
        <v>0</v>
      </c>
      <c r="M7" s="12">
        <v>2025</v>
      </c>
      <c r="N7" s="16">
        <v>67</v>
      </c>
      <c r="O7" s="15">
        <f>L7*N7</f>
        <v>0</v>
      </c>
      <c r="P7" s="47" t="s">
        <v>0</v>
      </c>
      <c r="T7" s="37"/>
    </row>
    <row r="8" spans="1:20" x14ac:dyDescent="0.3">
      <c r="A8" s="26">
        <v>0</v>
      </c>
      <c r="B8" s="11">
        <v>2021</v>
      </c>
      <c r="C8" s="1">
        <v>56.5</v>
      </c>
      <c r="D8" s="14">
        <f t="shared" si="0"/>
        <v>0</v>
      </c>
      <c r="E8" s="11" t="s">
        <v>0</v>
      </c>
      <c r="L8">
        <f>SUM(L5:L7)</f>
        <v>0</v>
      </c>
      <c r="O8" s="54">
        <f>SUM(O5:O7)</f>
        <v>0</v>
      </c>
      <c r="P8" s="57" t="s">
        <v>9</v>
      </c>
      <c r="T8" s="37"/>
    </row>
    <row r="9" spans="1:20" x14ac:dyDescent="0.3">
      <c r="A9" s="26">
        <v>0</v>
      </c>
      <c r="B9" s="11">
        <v>2022</v>
      </c>
      <c r="C9" s="1">
        <v>59.5</v>
      </c>
      <c r="D9" s="14">
        <f t="shared" si="0"/>
        <v>0</v>
      </c>
      <c r="E9" s="11" t="s">
        <v>0</v>
      </c>
      <c r="T9" s="37"/>
    </row>
    <row r="10" spans="1:20" x14ac:dyDescent="0.3">
      <c r="A10" s="26">
        <v>0</v>
      </c>
      <c r="B10" s="11">
        <v>2023</v>
      </c>
      <c r="C10" s="1">
        <v>60</v>
      </c>
      <c r="D10" s="14">
        <f t="shared" si="0"/>
        <v>0</v>
      </c>
      <c r="E10" s="11" t="s">
        <v>0</v>
      </c>
      <c r="T10" s="37"/>
    </row>
    <row r="11" spans="1:20" x14ac:dyDescent="0.3">
      <c r="A11" s="26">
        <v>0</v>
      </c>
      <c r="B11" s="11">
        <v>2024</v>
      </c>
      <c r="C11" s="1">
        <v>63</v>
      </c>
      <c r="D11" s="14">
        <f t="shared" si="0"/>
        <v>0</v>
      </c>
      <c r="E11" s="46" t="s">
        <v>0</v>
      </c>
      <c r="I11" s="37"/>
      <c r="T11" s="37"/>
    </row>
    <row r="12" spans="1:20" ht="15" thickBot="1" x14ac:dyDescent="0.35">
      <c r="A12" s="27">
        <v>0</v>
      </c>
      <c r="B12" s="12">
        <v>2025</v>
      </c>
      <c r="C12" s="16">
        <v>67</v>
      </c>
      <c r="D12" s="15">
        <f t="shared" ref="D12" si="1">A12*C12</f>
        <v>0</v>
      </c>
      <c r="E12" s="12" t="s">
        <v>0</v>
      </c>
      <c r="I12" s="37"/>
      <c r="T12" s="37"/>
    </row>
    <row r="13" spans="1:20" x14ac:dyDescent="0.3">
      <c r="A13">
        <f>SUM(A5:A12)</f>
        <v>0</v>
      </c>
      <c r="D13" s="54">
        <f>SUM(D5:D12)</f>
        <v>0</v>
      </c>
      <c r="E13" s="57" t="s">
        <v>9</v>
      </c>
      <c r="I13" s="37"/>
      <c r="T13" s="37"/>
    </row>
    <row r="14" spans="1:20" x14ac:dyDescent="0.3">
      <c r="D14" s="52"/>
      <c r="I14" s="37"/>
      <c r="T14" s="37"/>
    </row>
    <row r="15" spans="1:20" x14ac:dyDescent="0.3">
      <c r="A15" s="10"/>
      <c r="B15" s="19" t="s">
        <v>18</v>
      </c>
      <c r="C15" s="3"/>
      <c r="D15" s="18"/>
      <c r="E15" s="19"/>
      <c r="G15" s="6" t="s">
        <v>1</v>
      </c>
      <c r="H15" s="6" t="s">
        <v>6</v>
      </c>
      <c r="I15" s="8" t="s">
        <v>8</v>
      </c>
      <c r="L15" s="10"/>
      <c r="M15" s="3" t="s">
        <v>18</v>
      </c>
      <c r="N15" s="3"/>
      <c r="O15" s="18"/>
      <c r="P15" s="19"/>
      <c r="R15" s="6" t="s">
        <v>1</v>
      </c>
      <c r="S15" s="6" t="s">
        <v>6</v>
      </c>
      <c r="T15" s="8" t="s">
        <v>8</v>
      </c>
    </row>
    <row r="16" spans="1:20" x14ac:dyDescent="0.3">
      <c r="A16" s="53">
        <v>0</v>
      </c>
      <c r="B16" s="60"/>
      <c r="C16" s="32" t="e">
        <f>VLOOKUP(B16,H:I,2,FALSE)</f>
        <v>#N/A</v>
      </c>
      <c r="D16" s="13" t="e">
        <f>C16/36*A16</f>
        <v>#N/A</v>
      </c>
      <c r="E16" s="2" t="s">
        <v>1</v>
      </c>
      <c r="F16" s="4">
        <v>1097</v>
      </c>
      <c r="H16" s="55">
        <v>2018</v>
      </c>
      <c r="I16" s="37">
        <v>2407</v>
      </c>
      <c r="L16" s="28">
        <v>0</v>
      </c>
      <c r="M16" s="61"/>
      <c r="N16" s="32" t="e">
        <f>VLOOKUP(M16,S:T,2,FALSE)</f>
        <v>#N/A</v>
      </c>
      <c r="O16" s="13" t="e">
        <f>N16/18*L16</f>
        <v>#N/A</v>
      </c>
      <c r="P16" s="2" t="s">
        <v>1</v>
      </c>
      <c r="Q16" s="4">
        <v>1097</v>
      </c>
      <c r="S16" s="55">
        <v>2023</v>
      </c>
      <c r="T16" s="37">
        <v>3772</v>
      </c>
    </row>
    <row r="17" spans="1:20" x14ac:dyDescent="0.3">
      <c r="A17" s="30">
        <v>0</v>
      </c>
      <c r="B17" s="9">
        <v>13</v>
      </c>
      <c r="C17" s="33">
        <v>187</v>
      </c>
      <c r="D17" s="31">
        <f>C17*(A17/B17)</f>
        <v>0</v>
      </c>
      <c r="E17" s="9" t="s">
        <v>2</v>
      </c>
      <c r="H17" s="55">
        <v>2019</v>
      </c>
      <c r="I17" s="37">
        <v>2432</v>
      </c>
      <c r="L17" s="30">
        <v>0</v>
      </c>
      <c r="M17" s="9">
        <v>13</v>
      </c>
      <c r="N17" s="33">
        <v>187</v>
      </c>
      <c r="O17" s="31">
        <f>N17*(L17/M17)</f>
        <v>0</v>
      </c>
      <c r="P17" s="9" t="s">
        <v>2</v>
      </c>
      <c r="S17" s="55">
        <v>2024</v>
      </c>
      <c r="T17" s="37">
        <v>3971</v>
      </c>
    </row>
    <row r="18" spans="1:20" x14ac:dyDescent="0.3">
      <c r="A18" s="20"/>
      <c r="B18" s="17"/>
      <c r="C18" s="21"/>
      <c r="D18" s="29">
        <v>0</v>
      </c>
      <c r="E18" s="17" t="s">
        <v>13</v>
      </c>
      <c r="H18" s="55">
        <v>2020</v>
      </c>
      <c r="I18" s="37">
        <v>2478</v>
      </c>
      <c r="L18" s="20"/>
      <c r="M18" s="17"/>
      <c r="N18" s="21"/>
      <c r="O18" s="29">
        <v>0</v>
      </c>
      <c r="P18" s="17" t="s">
        <v>13</v>
      </c>
      <c r="S18">
        <v>2025</v>
      </c>
      <c r="T18" s="82">
        <v>4220</v>
      </c>
    </row>
    <row r="19" spans="1:20" ht="15" thickBot="1" x14ac:dyDescent="0.35">
      <c r="A19" s="38"/>
      <c r="B19" s="38"/>
      <c r="C19" s="38"/>
      <c r="D19" s="39">
        <v>0</v>
      </c>
      <c r="E19" s="38" t="s">
        <v>14</v>
      </c>
      <c r="H19" s="55">
        <v>2021</v>
      </c>
      <c r="I19" s="37">
        <v>2550</v>
      </c>
      <c r="L19" s="38"/>
      <c r="M19" s="38"/>
      <c r="N19" s="38"/>
      <c r="O19" s="39">
        <v>0</v>
      </c>
      <c r="P19" s="38" t="s">
        <v>14</v>
      </c>
    </row>
    <row r="20" spans="1:20" x14ac:dyDescent="0.3">
      <c r="D20" s="40" t="e">
        <f>SUM(D16:D19)</f>
        <v>#N/A</v>
      </c>
      <c r="H20" s="55">
        <v>2022</v>
      </c>
      <c r="I20" s="37">
        <v>2674</v>
      </c>
      <c r="O20" s="40" t="e">
        <f>SUM(O16:O19)</f>
        <v>#N/A</v>
      </c>
    </row>
    <row r="21" spans="1:20" ht="15" thickBot="1" x14ac:dyDescent="0.35">
      <c r="D21" s="5"/>
      <c r="H21" s="55">
        <v>2023</v>
      </c>
      <c r="I21" s="37">
        <v>2692</v>
      </c>
      <c r="O21" s="5"/>
    </row>
    <row r="22" spans="1:20" ht="15" thickBot="1" x14ac:dyDescent="0.35">
      <c r="A22" s="48" t="s">
        <v>12</v>
      </c>
      <c r="B22" s="49"/>
      <c r="C22" s="49"/>
      <c r="D22" s="50"/>
      <c r="E22" s="59" t="e">
        <f>D13+D20</f>
        <v>#N/A</v>
      </c>
      <c r="H22" s="55"/>
      <c r="I22" s="37"/>
      <c r="L22" s="48" t="s">
        <v>12</v>
      </c>
      <c r="M22" s="49"/>
      <c r="N22" s="49"/>
      <c r="O22" s="50" t="e">
        <f>'enkel (ex)ondernemer'!O8+O20</f>
        <v>#N/A</v>
      </c>
      <c r="P22" s="24"/>
    </row>
    <row r="23" spans="1:20" x14ac:dyDescent="0.3">
      <c r="I23" s="37"/>
    </row>
    <row r="24" spans="1:20" x14ac:dyDescent="0.3">
      <c r="A24" s="42"/>
    </row>
  </sheetData>
  <sheetProtection sheet="1" selectLockedCells="1"/>
  <mergeCells count="2">
    <mergeCell ref="L3:P3"/>
    <mergeCell ref="A3:E3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17CEC9D-B6E8-4DA8-A2C1-174AD2340C13}">
          <x14:formula1>
            <xm:f>Gegevensvalidatie!$A$1:$A$37</xm:f>
          </x14:formula1>
          <xm:sqref>A16</xm:sqref>
        </x14:dataValidation>
        <x14:dataValidation type="list" allowBlank="1" showInputMessage="1" showErrorMessage="1" xr:uid="{79B58CD0-F8EC-4E20-BE8F-1986D3985931}">
          <x14:formula1>
            <xm:f>Gegevensvalidatie!$A$1:$A$13</xm:f>
          </x14:formula1>
          <xm:sqref>L6:L7 A5:A12</xm:sqref>
        </x14:dataValidation>
        <x14:dataValidation type="list" allowBlank="1" showInputMessage="1" showErrorMessage="1" xr:uid="{06D523A7-F586-4252-80D6-0D704145B9E7}">
          <x14:formula1>
            <xm:f>Gegevensvalidatie!$A$1:$A$7</xm:f>
          </x14:formula1>
          <xm:sqref>L5</xm:sqref>
        </x14:dataValidation>
        <x14:dataValidation type="list" allowBlank="1" showInputMessage="1" showErrorMessage="1" xr:uid="{A6C11911-4C0C-4EB6-9219-31136948D467}">
          <x14:formula1>
            <xm:f>Gegevensvalidatie!$C$1:$C$7</xm:f>
          </x14:formula1>
          <xm:sqref>B16</xm:sqref>
        </x14:dataValidation>
        <x14:dataValidation type="list" allowBlank="1" showInputMessage="1" showErrorMessage="1" xr:uid="{4E9AD4C6-C10B-438B-9E23-CE909C55F5D3}">
          <x14:formula1>
            <xm:f>'Gegevensvalidatie vanaf 7-23'!$A$1:$A$19</xm:f>
          </x14:formula1>
          <xm:sqref>L16</xm:sqref>
        </x14:dataValidation>
        <x14:dataValidation type="list" allowBlank="1" showInputMessage="1" showErrorMessage="1" xr:uid="{F32BDE5B-C17A-4082-9A49-50B50DB3A6EA}">
          <x14:formula1>
            <xm:f>Gegevensvalidatie!$D$1:$D$22</xm:f>
          </x14:formula1>
          <xm:sqref>M16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5"/>
  <sheetViews>
    <sheetView workbookViewId="0">
      <selection activeCell="B17" sqref="B17"/>
    </sheetView>
  </sheetViews>
  <sheetFormatPr defaultRowHeight="14.4" x14ac:dyDescent="0.3"/>
  <cols>
    <col min="1" max="1" width="15.88671875" customWidth="1"/>
    <col min="2" max="5" width="12.33203125" customWidth="1"/>
    <col min="6" max="6" width="5" bestFit="1" customWidth="1"/>
    <col min="7" max="8" width="7.88671875" customWidth="1"/>
    <col min="9" max="9" width="7.88671875" bestFit="1" customWidth="1"/>
    <col min="10" max="10" width="11.5546875" customWidth="1"/>
    <col min="12" max="12" width="15.88671875" customWidth="1"/>
    <col min="13" max="15" width="12.33203125" customWidth="1"/>
    <col min="16" max="16" width="12.33203125" bestFit="1" customWidth="1"/>
    <col min="18" max="20" width="7.88671875" customWidth="1"/>
  </cols>
  <sheetData>
    <row r="1" spans="1:20" x14ac:dyDescent="0.3">
      <c r="A1" s="65" t="s">
        <v>21</v>
      </c>
      <c r="B1" s="65"/>
      <c r="L1" s="65" t="s">
        <v>22</v>
      </c>
      <c r="M1" s="65"/>
    </row>
    <row r="2" spans="1:20" x14ac:dyDescent="0.3">
      <c r="A2" s="57" t="s">
        <v>23</v>
      </c>
      <c r="B2" s="67"/>
      <c r="L2" s="57" t="s">
        <v>23</v>
      </c>
      <c r="M2" s="67"/>
    </row>
    <row r="3" spans="1:20" x14ac:dyDescent="0.3">
      <c r="A3" s="96" t="s">
        <v>19</v>
      </c>
      <c r="B3" s="97"/>
      <c r="C3" s="97"/>
      <c r="D3" s="97"/>
      <c r="E3" s="98"/>
      <c r="L3" s="96" t="s">
        <v>19</v>
      </c>
      <c r="M3" s="97"/>
      <c r="N3" s="97"/>
      <c r="O3" s="97"/>
      <c r="P3" s="98"/>
    </row>
    <row r="4" spans="1:20" x14ac:dyDescent="0.3">
      <c r="A4" s="9" t="s">
        <v>3</v>
      </c>
      <c r="B4" s="9" t="s">
        <v>0</v>
      </c>
      <c r="C4" s="9" t="s">
        <v>4</v>
      </c>
      <c r="D4" s="9" t="s">
        <v>15</v>
      </c>
      <c r="E4" s="9" t="s">
        <v>5</v>
      </c>
      <c r="L4" s="9" t="s">
        <v>3</v>
      </c>
      <c r="M4" s="9" t="s">
        <v>0</v>
      </c>
      <c r="N4" s="9" t="s">
        <v>4</v>
      </c>
      <c r="O4" s="9" t="s">
        <v>15</v>
      </c>
      <c r="P4" s="9" t="s">
        <v>5</v>
      </c>
    </row>
    <row r="5" spans="1:20" x14ac:dyDescent="0.3">
      <c r="A5" s="26">
        <v>0</v>
      </c>
      <c r="B5" s="11">
        <v>2018</v>
      </c>
      <c r="C5" s="62">
        <v>65</v>
      </c>
      <c r="D5" s="14">
        <f t="shared" ref="D5:D11" si="0">A5*C5</f>
        <v>0</v>
      </c>
      <c r="E5" s="11" t="s">
        <v>0</v>
      </c>
      <c r="L5" s="26">
        <v>0</v>
      </c>
      <c r="M5" s="11">
        <v>2023</v>
      </c>
      <c r="N5" s="14">
        <v>72.5</v>
      </c>
      <c r="O5" s="14">
        <f>L5*N5</f>
        <v>0</v>
      </c>
      <c r="P5" s="11" t="s">
        <v>0</v>
      </c>
    </row>
    <row r="6" spans="1:20" x14ac:dyDescent="0.3">
      <c r="A6" s="26">
        <v>0</v>
      </c>
      <c r="B6" s="11">
        <v>2019</v>
      </c>
      <c r="C6" s="62">
        <v>65.5</v>
      </c>
      <c r="D6" s="14">
        <f t="shared" si="0"/>
        <v>0</v>
      </c>
      <c r="E6" s="11" t="s">
        <v>0</v>
      </c>
      <c r="L6" s="26">
        <v>0</v>
      </c>
      <c r="M6" s="11">
        <v>2024</v>
      </c>
      <c r="N6" s="14">
        <v>76.5</v>
      </c>
      <c r="O6" s="14">
        <f>L6*N6</f>
        <v>0</v>
      </c>
      <c r="P6" s="11" t="s">
        <v>0</v>
      </c>
      <c r="T6" s="37"/>
    </row>
    <row r="7" spans="1:20" ht="15" thickBot="1" x14ac:dyDescent="0.35">
      <c r="A7" s="26">
        <v>0</v>
      </c>
      <c r="B7" s="11">
        <v>2020</v>
      </c>
      <c r="C7" s="62">
        <v>66.5</v>
      </c>
      <c r="D7" s="14">
        <f t="shared" si="0"/>
        <v>0</v>
      </c>
      <c r="E7" s="11" t="s">
        <v>0</v>
      </c>
      <c r="L7" s="27">
        <v>0</v>
      </c>
      <c r="M7" s="12">
        <v>2025</v>
      </c>
      <c r="N7" s="15">
        <v>81.5</v>
      </c>
      <c r="O7" s="14">
        <f>L7*N7</f>
        <v>0</v>
      </c>
      <c r="P7" s="12" t="s">
        <v>0</v>
      </c>
      <c r="T7" s="37"/>
    </row>
    <row r="8" spans="1:20" x14ac:dyDescent="0.3">
      <c r="A8" s="26">
        <v>0</v>
      </c>
      <c r="B8" s="11">
        <v>2021</v>
      </c>
      <c r="C8" s="62">
        <v>68.5</v>
      </c>
      <c r="D8" s="14">
        <f t="shared" si="0"/>
        <v>0</v>
      </c>
      <c r="E8" s="11" t="s">
        <v>0</v>
      </c>
      <c r="L8">
        <f>SUM(L6:L7)</f>
        <v>0</v>
      </c>
      <c r="O8" s="83">
        <f>SUM(O5:O7)</f>
        <v>0</v>
      </c>
      <c r="P8" s="57" t="s">
        <v>9</v>
      </c>
      <c r="T8" s="37"/>
    </row>
    <row r="9" spans="1:20" x14ac:dyDescent="0.3">
      <c r="A9" s="26">
        <v>0</v>
      </c>
      <c r="B9" s="11">
        <v>2022</v>
      </c>
      <c r="C9" s="62">
        <v>72</v>
      </c>
      <c r="D9" s="14">
        <f t="shared" si="0"/>
        <v>0</v>
      </c>
      <c r="E9" s="11" t="s">
        <v>0</v>
      </c>
      <c r="T9" s="37"/>
    </row>
    <row r="10" spans="1:20" x14ac:dyDescent="0.3">
      <c r="A10" s="26">
        <v>0</v>
      </c>
      <c r="B10" s="11">
        <v>2023</v>
      </c>
      <c r="C10" s="62">
        <v>72.5</v>
      </c>
      <c r="D10" s="14">
        <f t="shared" si="0"/>
        <v>0</v>
      </c>
      <c r="E10" s="11" t="s">
        <v>0</v>
      </c>
      <c r="T10" s="37"/>
    </row>
    <row r="11" spans="1:20" x14ac:dyDescent="0.3">
      <c r="A11" s="26">
        <v>0</v>
      </c>
      <c r="B11" s="11">
        <v>2024</v>
      </c>
      <c r="C11" s="62">
        <v>76.5</v>
      </c>
      <c r="D11" s="14">
        <f t="shared" si="0"/>
        <v>0</v>
      </c>
      <c r="E11" s="11" t="s">
        <v>0</v>
      </c>
      <c r="I11" s="37"/>
      <c r="T11" s="37"/>
    </row>
    <row r="12" spans="1:20" ht="15" thickBot="1" x14ac:dyDescent="0.35">
      <c r="A12" s="27">
        <v>0</v>
      </c>
      <c r="B12" s="12">
        <v>2025</v>
      </c>
      <c r="C12" s="63">
        <v>81.5</v>
      </c>
      <c r="D12" s="15">
        <f t="shared" ref="D12" si="1">A12*C12</f>
        <v>0</v>
      </c>
      <c r="E12" s="47" t="s">
        <v>0</v>
      </c>
      <c r="I12" s="37"/>
      <c r="T12" s="37"/>
    </row>
    <row r="13" spans="1:20" x14ac:dyDescent="0.3">
      <c r="A13">
        <f>SUM(A5:A12)</f>
        <v>0</v>
      </c>
      <c r="D13" s="54">
        <f>SUM(D5:D12)</f>
        <v>0</v>
      </c>
      <c r="E13" s="57" t="s">
        <v>9</v>
      </c>
      <c r="I13" s="37"/>
      <c r="T13" s="37"/>
    </row>
    <row r="14" spans="1:20" x14ac:dyDescent="0.3">
      <c r="D14" s="56"/>
      <c r="E14" s="57"/>
      <c r="I14" s="37"/>
      <c r="T14" s="37"/>
    </row>
    <row r="15" spans="1:20" x14ac:dyDescent="0.3">
      <c r="D15" s="56"/>
      <c r="E15" s="57"/>
      <c r="I15" s="37"/>
      <c r="T15" s="37"/>
    </row>
    <row r="16" spans="1:20" x14ac:dyDescent="0.3">
      <c r="A16" s="10"/>
      <c r="B16" s="19" t="s">
        <v>18</v>
      </c>
      <c r="C16" s="3"/>
      <c r="D16" s="18"/>
      <c r="E16" s="19"/>
      <c r="G16" s="6" t="s">
        <v>1</v>
      </c>
      <c r="H16" s="6" t="s">
        <v>6</v>
      </c>
      <c r="I16" s="8" t="s">
        <v>10</v>
      </c>
      <c r="L16" s="10"/>
      <c r="M16" s="19" t="s">
        <v>18</v>
      </c>
      <c r="N16" s="3"/>
      <c r="O16" s="18"/>
      <c r="P16" s="19"/>
      <c r="R16" s="6" t="s">
        <v>1</v>
      </c>
      <c r="S16" s="6" t="s">
        <v>6</v>
      </c>
      <c r="T16" s="8" t="s">
        <v>10</v>
      </c>
    </row>
    <row r="17" spans="1:20" x14ac:dyDescent="0.3">
      <c r="A17" s="34">
        <v>0</v>
      </c>
      <c r="B17" s="58"/>
      <c r="C17" s="35" t="e">
        <f>VLOOKUP(B17,H:I,2,FALSE)</f>
        <v>#N/A</v>
      </c>
      <c r="D17" s="31" t="e">
        <f>C17/36*A17</f>
        <v>#N/A</v>
      </c>
      <c r="E17" s="9" t="s">
        <v>1</v>
      </c>
      <c r="F17" s="4">
        <v>1097</v>
      </c>
      <c r="H17">
        <v>2018</v>
      </c>
      <c r="I17" s="64">
        <v>1303</v>
      </c>
      <c r="L17" s="34">
        <v>0</v>
      </c>
      <c r="M17" s="34"/>
      <c r="N17" s="35" t="e">
        <f>VLOOKUP(M17,'dubbel particulier'!S$6:T$19,2,FALSE)</f>
        <v>#N/A</v>
      </c>
      <c r="O17" s="31" t="e">
        <f>N17/18*L17</f>
        <v>#N/A</v>
      </c>
      <c r="P17" s="9" t="s">
        <v>1</v>
      </c>
      <c r="Q17" s="4">
        <v>1097</v>
      </c>
      <c r="S17">
        <v>2023</v>
      </c>
      <c r="T17" s="64">
        <v>2762</v>
      </c>
    </row>
    <row r="18" spans="1:20" x14ac:dyDescent="0.3">
      <c r="A18" s="34">
        <v>0</v>
      </c>
      <c r="B18" s="9">
        <v>13</v>
      </c>
      <c r="C18" s="35">
        <v>216</v>
      </c>
      <c r="D18" s="31">
        <f>C18*(A18/B18)</f>
        <v>0</v>
      </c>
      <c r="E18" s="9" t="s">
        <v>2</v>
      </c>
      <c r="H18">
        <v>2019</v>
      </c>
      <c r="I18" s="64">
        <v>1316</v>
      </c>
      <c r="L18" s="34">
        <v>0</v>
      </c>
      <c r="M18" s="9">
        <v>13</v>
      </c>
      <c r="N18" s="35">
        <v>216</v>
      </c>
      <c r="O18" s="31">
        <f>N18*(L18/M18)</f>
        <v>0</v>
      </c>
      <c r="P18" s="9" t="s">
        <v>2</v>
      </c>
      <c r="S18">
        <v>2024</v>
      </c>
      <c r="T18" s="37">
        <v>2908</v>
      </c>
    </row>
    <row r="19" spans="1:20" x14ac:dyDescent="0.3">
      <c r="A19" s="9"/>
      <c r="B19" s="9"/>
      <c r="C19" s="9"/>
      <c r="D19" s="36">
        <v>0</v>
      </c>
      <c r="E19" s="9" t="s">
        <v>13</v>
      </c>
      <c r="H19">
        <v>2020</v>
      </c>
      <c r="I19" s="64">
        <v>1341</v>
      </c>
      <c r="L19" s="9"/>
      <c r="M19" s="9"/>
      <c r="N19" s="9"/>
      <c r="O19" s="36">
        <v>0</v>
      </c>
      <c r="P19" s="9" t="s">
        <v>13</v>
      </c>
      <c r="S19">
        <v>2025</v>
      </c>
      <c r="T19" s="37">
        <v>3090</v>
      </c>
    </row>
    <row r="20" spans="1:20" ht="15" thickBot="1" x14ac:dyDescent="0.35">
      <c r="A20" s="38"/>
      <c r="B20" s="38"/>
      <c r="C20" s="38"/>
      <c r="D20" s="84">
        <v>0</v>
      </c>
      <c r="E20" s="38" t="s">
        <v>14</v>
      </c>
      <c r="H20">
        <v>2021</v>
      </c>
      <c r="I20" s="64">
        <v>1380</v>
      </c>
      <c r="L20" s="38"/>
      <c r="M20" s="38"/>
      <c r="N20" s="38"/>
      <c r="O20" s="84">
        <v>0</v>
      </c>
      <c r="P20" s="38" t="s">
        <v>14</v>
      </c>
    </row>
    <row r="21" spans="1:20" x14ac:dyDescent="0.3">
      <c r="D21" s="83" t="e">
        <f>SUM(D17:D20)</f>
        <v>#N/A</v>
      </c>
      <c r="H21">
        <v>2022</v>
      </c>
      <c r="I21" s="64">
        <v>1447</v>
      </c>
      <c r="O21" s="83" t="e">
        <f>SUM(O17:O20)</f>
        <v>#N/A</v>
      </c>
    </row>
    <row r="22" spans="1:20" ht="15" thickBot="1" x14ac:dyDescent="0.35">
      <c r="D22" s="5"/>
      <c r="H22">
        <v>2023</v>
      </c>
      <c r="I22" s="64">
        <v>1457</v>
      </c>
      <c r="O22" s="5"/>
    </row>
    <row r="23" spans="1:20" ht="15" thickBot="1" x14ac:dyDescent="0.35">
      <c r="A23" s="48" t="s">
        <v>12</v>
      </c>
      <c r="B23" s="49"/>
      <c r="C23" s="49"/>
      <c r="D23" s="50"/>
      <c r="E23" s="41" t="e">
        <f>D13+D21</f>
        <v>#N/A</v>
      </c>
      <c r="I23" s="37"/>
      <c r="L23" s="48" t="s">
        <v>12</v>
      </c>
      <c r="M23" s="49"/>
      <c r="N23" s="49"/>
      <c r="O23" s="50" t="e">
        <f>'dubbel particulier'!O8+O21</f>
        <v>#N/A</v>
      </c>
      <c r="P23" s="24"/>
    </row>
    <row r="24" spans="1:20" x14ac:dyDescent="0.3">
      <c r="I24" s="37"/>
    </row>
    <row r="25" spans="1:20" x14ac:dyDescent="0.3">
      <c r="A25" s="42"/>
      <c r="I25" s="37"/>
    </row>
  </sheetData>
  <sheetProtection sheet="1" selectLockedCells="1"/>
  <mergeCells count="2">
    <mergeCell ref="A3:E3"/>
    <mergeCell ref="L3:P3"/>
  </mergeCells>
  <pageMargins left="0.7" right="0.7" top="0.75" bottom="0.75" header="0.3" footer="0.3"/>
  <pageSetup paperSize="9" scale="41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37D4476-4E92-4578-98E2-188B66C9C474}">
          <x14:formula1>
            <xm:f>Gegevensvalidatie!$A$1:$A$37</xm:f>
          </x14:formula1>
          <xm:sqref>A17</xm:sqref>
        </x14:dataValidation>
        <x14:dataValidation type="list" allowBlank="1" showInputMessage="1" showErrorMessage="1" xr:uid="{94546620-679C-4FEA-B26B-D76EE213DE28}">
          <x14:formula1>
            <xm:f>Gegevensvalidatie!$A$1:$A$13</xm:f>
          </x14:formula1>
          <xm:sqref>L6:L7 A5:A12</xm:sqref>
        </x14:dataValidation>
        <x14:dataValidation type="list" allowBlank="1" showInputMessage="1" showErrorMessage="1" xr:uid="{7F8B6C77-E9F5-4907-98D9-63233F2D7FD6}">
          <x14:formula1>
            <xm:f>'Gegevensvalidatie vanaf 7-23'!$A$1:$A$7</xm:f>
          </x14:formula1>
          <xm:sqref>L5</xm:sqref>
        </x14:dataValidation>
        <x14:dataValidation type="list" allowBlank="1" showInputMessage="1" showErrorMessage="1" xr:uid="{915A1F2B-6FE6-41D7-9F8B-7A1A45FEEE24}">
          <x14:formula1>
            <xm:f>Gegevensvalidatie!$C$1:$C$7</xm:f>
          </x14:formula1>
          <xm:sqref>B17</xm:sqref>
        </x14:dataValidation>
        <x14:dataValidation type="list" allowBlank="1" showInputMessage="1" showErrorMessage="1" xr:uid="{26232A5C-0388-4062-B1D1-EFD91BD334BF}">
          <x14:formula1>
            <xm:f>'Gegevensvalidatie vanaf 7-23'!$A$1:$A$19</xm:f>
          </x14:formula1>
          <xm:sqref>L17</xm:sqref>
        </x14:dataValidation>
        <x14:dataValidation type="list" allowBlank="1" showInputMessage="1" showErrorMessage="1" xr:uid="{1292960E-6282-49AB-8A0C-73CC76159BC4}">
          <x14:formula1>
            <xm:f>Gegevensvalidatie!$D$1:$D$22</xm:f>
          </x14:formula1>
          <xm:sqref>M17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4"/>
  <sheetViews>
    <sheetView workbookViewId="0">
      <selection activeCell="M16" sqref="M16"/>
    </sheetView>
  </sheetViews>
  <sheetFormatPr defaultRowHeight="14.4" x14ac:dyDescent="0.3"/>
  <cols>
    <col min="1" max="1" width="15.88671875" customWidth="1"/>
    <col min="2" max="5" width="12.33203125" customWidth="1"/>
    <col min="6" max="6" width="5" bestFit="1" customWidth="1"/>
    <col min="7" max="8" width="7.88671875" customWidth="1"/>
    <col min="9" max="9" width="7.88671875" bestFit="1" customWidth="1"/>
    <col min="12" max="12" width="15.88671875" customWidth="1"/>
    <col min="13" max="16" width="12.33203125" customWidth="1"/>
    <col min="18" max="20" width="7.88671875" customWidth="1"/>
  </cols>
  <sheetData>
    <row r="1" spans="1:20" x14ac:dyDescent="0.3">
      <c r="A1" s="65" t="s">
        <v>21</v>
      </c>
      <c r="B1" s="65"/>
      <c r="L1" s="65" t="s">
        <v>22</v>
      </c>
      <c r="M1" s="65"/>
    </row>
    <row r="2" spans="1:20" x14ac:dyDescent="0.3">
      <c r="A2" s="57" t="s">
        <v>23</v>
      </c>
      <c r="B2" s="67"/>
      <c r="L2" s="57" t="s">
        <v>23</v>
      </c>
      <c r="M2" s="67"/>
    </row>
    <row r="3" spans="1:20" x14ac:dyDescent="0.3">
      <c r="A3" s="96" t="s">
        <v>19</v>
      </c>
      <c r="B3" s="97"/>
      <c r="C3" s="97"/>
      <c r="D3" s="97"/>
      <c r="E3" s="98"/>
      <c r="L3" s="92" t="s">
        <v>19</v>
      </c>
      <c r="M3" s="92"/>
      <c r="N3" s="92"/>
      <c r="O3" s="92"/>
      <c r="P3" s="92"/>
    </row>
    <row r="4" spans="1:20" x14ac:dyDescent="0.3">
      <c r="A4" s="9" t="s">
        <v>3</v>
      </c>
      <c r="B4" s="9" t="s">
        <v>0</v>
      </c>
      <c r="C4" s="9" t="s">
        <v>4</v>
      </c>
      <c r="D4" s="9" t="s">
        <v>15</v>
      </c>
      <c r="E4" s="9" t="s">
        <v>5</v>
      </c>
      <c r="L4" s="9" t="s">
        <v>3</v>
      </c>
      <c r="M4" s="9" t="s">
        <v>0</v>
      </c>
      <c r="N4" s="9" t="s">
        <v>4</v>
      </c>
      <c r="O4" s="9" t="s">
        <v>15</v>
      </c>
      <c r="P4" s="9" t="s">
        <v>5</v>
      </c>
    </row>
    <row r="5" spans="1:20" x14ac:dyDescent="0.3">
      <c r="A5" s="26">
        <v>0</v>
      </c>
      <c r="B5" s="11">
        <v>2018</v>
      </c>
      <c r="C5" s="87">
        <v>65</v>
      </c>
      <c r="D5" s="88">
        <f t="shared" ref="D5:D11" si="0">A5*C5</f>
        <v>0</v>
      </c>
      <c r="E5" s="11" t="s">
        <v>0</v>
      </c>
      <c r="L5" s="26">
        <v>0</v>
      </c>
      <c r="M5" s="11">
        <v>2023</v>
      </c>
      <c r="N5" s="1">
        <v>72.5</v>
      </c>
      <c r="O5" s="14">
        <f>L5*N5</f>
        <v>0</v>
      </c>
      <c r="P5" s="11" t="s">
        <v>0</v>
      </c>
    </row>
    <row r="6" spans="1:20" x14ac:dyDescent="0.3">
      <c r="A6" s="26">
        <v>0</v>
      </c>
      <c r="B6" s="11">
        <v>2019</v>
      </c>
      <c r="C6" s="87">
        <v>65.5</v>
      </c>
      <c r="D6" s="88">
        <f t="shared" si="0"/>
        <v>0</v>
      </c>
      <c r="E6" s="11" t="s">
        <v>0</v>
      </c>
      <c r="L6" s="26">
        <v>0</v>
      </c>
      <c r="M6" s="11">
        <v>2024</v>
      </c>
      <c r="N6" s="1">
        <v>76.5</v>
      </c>
      <c r="O6" s="14">
        <f>L6*N6</f>
        <v>0</v>
      </c>
      <c r="P6" s="11" t="s">
        <v>0</v>
      </c>
    </row>
    <row r="7" spans="1:20" ht="15" thickBot="1" x14ac:dyDescent="0.35">
      <c r="A7" s="26">
        <v>0</v>
      </c>
      <c r="B7" s="11">
        <v>2020</v>
      </c>
      <c r="C7" s="87">
        <v>66.5</v>
      </c>
      <c r="D7" s="88">
        <f t="shared" si="0"/>
        <v>0</v>
      </c>
      <c r="E7" s="11" t="s">
        <v>0</v>
      </c>
      <c r="L7" s="27">
        <v>0</v>
      </c>
      <c r="M7" s="12">
        <v>2025</v>
      </c>
      <c r="N7" s="16">
        <v>81.5</v>
      </c>
      <c r="O7" s="15">
        <f>L7*N7</f>
        <v>0</v>
      </c>
      <c r="P7" s="12" t="s">
        <v>0</v>
      </c>
      <c r="T7" s="37"/>
    </row>
    <row r="8" spans="1:20" x14ac:dyDescent="0.3">
      <c r="A8" s="26">
        <v>0</v>
      </c>
      <c r="B8" s="11">
        <v>2021</v>
      </c>
      <c r="C8" s="87">
        <v>68.5</v>
      </c>
      <c r="D8" s="88">
        <f t="shared" si="0"/>
        <v>0</v>
      </c>
      <c r="E8" s="11" t="s">
        <v>0</v>
      </c>
      <c r="L8">
        <f>SUM(L5:L7)</f>
        <v>0</v>
      </c>
      <c r="O8" s="54">
        <f>SUM(O5:O7)</f>
        <v>0</v>
      </c>
      <c r="P8" s="57" t="s">
        <v>9</v>
      </c>
      <c r="T8" s="37"/>
    </row>
    <row r="9" spans="1:20" x14ac:dyDescent="0.3">
      <c r="A9" s="26">
        <v>0</v>
      </c>
      <c r="B9" s="11">
        <v>2022</v>
      </c>
      <c r="C9" s="87">
        <v>72</v>
      </c>
      <c r="D9" s="88">
        <f t="shared" si="0"/>
        <v>0</v>
      </c>
      <c r="E9" s="11" t="s">
        <v>0</v>
      </c>
      <c r="Q9" s="4">
        <v>1097</v>
      </c>
      <c r="T9" s="37"/>
    </row>
    <row r="10" spans="1:20" x14ac:dyDescent="0.3">
      <c r="A10" s="26">
        <v>0</v>
      </c>
      <c r="B10" s="11">
        <v>2023</v>
      </c>
      <c r="C10" s="87">
        <v>72.5</v>
      </c>
      <c r="D10" s="89">
        <f t="shared" si="0"/>
        <v>0</v>
      </c>
      <c r="E10" s="46" t="s">
        <v>0</v>
      </c>
      <c r="T10" s="37"/>
    </row>
    <row r="11" spans="1:20" x14ac:dyDescent="0.3">
      <c r="A11" s="26">
        <v>0</v>
      </c>
      <c r="B11" s="11">
        <v>2024</v>
      </c>
      <c r="C11" s="87">
        <v>76.5</v>
      </c>
      <c r="D11" s="88">
        <f t="shared" si="0"/>
        <v>0</v>
      </c>
      <c r="E11" s="11" t="s">
        <v>0</v>
      </c>
      <c r="I11" s="37"/>
      <c r="T11" s="37"/>
    </row>
    <row r="12" spans="1:20" ht="15" thickBot="1" x14ac:dyDescent="0.35">
      <c r="A12" s="27">
        <v>0</v>
      </c>
      <c r="B12" s="12">
        <v>2025</v>
      </c>
      <c r="C12" s="90">
        <v>81.5</v>
      </c>
      <c r="D12" s="91">
        <f t="shared" ref="D12" si="1">A12*C12</f>
        <v>0</v>
      </c>
      <c r="E12" s="12" t="s">
        <v>0</v>
      </c>
      <c r="I12" s="37"/>
      <c r="T12" s="37"/>
    </row>
    <row r="13" spans="1:20" x14ac:dyDescent="0.3">
      <c r="A13">
        <f>SUM(A5:A12)</f>
        <v>0</v>
      </c>
      <c r="D13" s="40">
        <f>SUM(D5:D12)</f>
        <v>0</v>
      </c>
      <c r="E13" s="57" t="s">
        <v>9</v>
      </c>
      <c r="I13" s="37"/>
      <c r="T13" s="37"/>
    </row>
    <row r="14" spans="1:20" x14ac:dyDescent="0.3">
      <c r="D14" s="52"/>
      <c r="I14" s="37"/>
      <c r="T14" s="37"/>
    </row>
    <row r="15" spans="1:20" x14ac:dyDescent="0.3">
      <c r="A15" s="93" t="s">
        <v>18</v>
      </c>
      <c r="B15" s="94"/>
      <c r="C15" s="94"/>
      <c r="D15" s="94"/>
      <c r="E15" s="95"/>
      <c r="G15" s="6" t="s">
        <v>1</v>
      </c>
      <c r="H15" s="6" t="s">
        <v>6</v>
      </c>
      <c r="I15" s="8" t="s">
        <v>11</v>
      </c>
      <c r="L15" s="93" t="s">
        <v>18</v>
      </c>
      <c r="M15" s="94"/>
      <c r="N15" s="94"/>
      <c r="O15" s="94"/>
      <c r="P15" s="95"/>
      <c r="R15" s="6" t="s">
        <v>1</v>
      </c>
      <c r="S15" s="6" t="s">
        <v>6</v>
      </c>
      <c r="T15" s="8" t="s">
        <v>11</v>
      </c>
    </row>
    <row r="16" spans="1:20" x14ac:dyDescent="0.3">
      <c r="A16" s="34">
        <v>0</v>
      </c>
      <c r="B16" s="34"/>
      <c r="C16" s="35" t="e">
        <f>VLOOKUP(B16,H:I,2,FALSE)</f>
        <v>#N/A</v>
      </c>
      <c r="D16" s="31" t="e">
        <f>C16/36*A16</f>
        <v>#N/A</v>
      </c>
      <c r="E16" s="9" t="s">
        <v>1</v>
      </c>
      <c r="F16" s="4">
        <v>1097</v>
      </c>
      <c r="H16">
        <v>2018</v>
      </c>
      <c r="I16" s="64">
        <v>2887</v>
      </c>
      <c r="L16" s="28">
        <v>0</v>
      </c>
      <c r="M16" s="25"/>
      <c r="N16" s="32" t="e">
        <f>VLOOKUP(M16,'dubbel (ex)ondernemer'!S$7:T$19,2,FALSE)</f>
        <v>#N/A</v>
      </c>
      <c r="O16" s="13" t="e">
        <f>N16/18*L16</f>
        <v>#N/A</v>
      </c>
      <c r="P16" s="2" t="s">
        <v>1</v>
      </c>
      <c r="S16">
        <v>2023</v>
      </c>
      <c r="T16" s="37">
        <v>4534</v>
      </c>
    </row>
    <row r="17" spans="1:20" x14ac:dyDescent="0.3">
      <c r="A17" s="34">
        <v>0</v>
      </c>
      <c r="B17" s="9">
        <v>13</v>
      </c>
      <c r="C17" s="35">
        <v>216</v>
      </c>
      <c r="D17" s="31">
        <f>C17*(A17/B17)</f>
        <v>0</v>
      </c>
      <c r="E17" s="9" t="s">
        <v>2</v>
      </c>
      <c r="H17">
        <v>2019</v>
      </c>
      <c r="I17" s="64">
        <v>2917</v>
      </c>
      <c r="L17" s="30">
        <v>0</v>
      </c>
      <c r="M17" s="9">
        <v>13</v>
      </c>
      <c r="N17" s="33">
        <v>216</v>
      </c>
      <c r="O17" s="31">
        <f>N17*(L17/M17)</f>
        <v>0</v>
      </c>
      <c r="P17" s="9" t="s">
        <v>2</v>
      </c>
      <c r="S17">
        <v>2024</v>
      </c>
      <c r="T17" s="37">
        <v>4774</v>
      </c>
    </row>
    <row r="18" spans="1:20" x14ac:dyDescent="0.3">
      <c r="A18" s="9"/>
      <c r="B18" s="9"/>
      <c r="C18" s="9"/>
      <c r="D18" s="36">
        <v>0</v>
      </c>
      <c r="E18" s="9" t="s">
        <v>13</v>
      </c>
      <c r="H18">
        <v>2020</v>
      </c>
      <c r="I18" s="64">
        <v>2972</v>
      </c>
      <c r="L18" s="20"/>
      <c r="M18" s="17"/>
      <c r="N18" s="21"/>
      <c r="O18" s="29">
        <v>0</v>
      </c>
      <c r="P18" s="17" t="s">
        <v>13</v>
      </c>
      <c r="S18">
        <v>2025</v>
      </c>
      <c r="T18" s="37">
        <v>5073</v>
      </c>
    </row>
    <row r="19" spans="1:20" ht="15" thickBot="1" x14ac:dyDescent="0.35">
      <c r="A19" s="38"/>
      <c r="B19" s="38"/>
      <c r="C19" s="38"/>
      <c r="D19" s="39">
        <v>0</v>
      </c>
      <c r="E19" s="38" t="s">
        <v>14</v>
      </c>
      <c r="H19">
        <v>2021</v>
      </c>
      <c r="I19" s="64">
        <v>3059</v>
      </c>
      <c r="L19" s="38"/>
      <c r="M19" s="38"/>
      <c r="N19" s="38"/>
      <c r="O19" s="39">
        <v>0</v>
      </c>
      <c r="P19" s="38" t="s">
        <v>14</v>
      </c>
      <c r="T19" s="7"/>
    </row>
    <row r="20" spans="1:20" x14ac:dyDescent="0.3">
      <c r="D20" s="40" t="e">
        <f>SUM(D16:D19)</f>
        <v>#N/A</v>
      </c>
      <c r="H20">
        <v>2022</v>
      </c>
      <c r="I20" s="64">
        <v>3208</v>
      </c>
      <c r="O20" s="40" t="e">
        <f>SUM(O16:O19)</f>
        <v>#N/A</v>
      </c>
    </row>
    <row r="21" spans="1:20" ht="15" thickBot="1" x14ac:dyDescent="0.35">
      <c r="D21" s="5"/>
      <c r="H21">
        <v>2023</v>
      </c>
      <c r="I21" s="64">
        <v>3229</v>
      </c>
      <c r="O21" s="5"/>
    </row>
    <row r="22" spans="1:20" ht="15" thickBot="1" x14ac:dyDescent="0.35">
      <c r="A22" s="48" t="s">
        <v>12</v>
      </c>
      <c r="B22" s="49"/>
      <c r="C22" s="49"/>
      <c r="D22" s="50" t="e">
        <f>D13+D20</f>
        <v>#N/A</v>
      </c>
      <c r="E22" s="51"/>
      <c r="I22" s="37"/>
      <c r="L22" s="48" t="s">
        <v>12</v>
      </c>
      <c r="M22" s="49"/>
      <c r="N22" s="49"/>
      <c r="O22" s="50" t="e">
        <f>'dubbel (ex)ondernemer'!O8+O20</f>
        <v>#N/A</v>
      </c>
      <c r="P22" s="51"/>
    </row>
    <row r="24" spans="1:20" x14ac:dyDescent="0.3">
      <c r="A24" s="42"/>
    </row>
  </sheetData>
  <sheetProtection sheet="1" selectLockedCells="1"/>
  <mergeCells count="4">
    <mergeCell ref="A3:E3"/>
    <mergeCell ref="L3:P3"/>
    <mergeCell ref="A15:E15"/>
    <mergeCell ref="L15:P15"/>
  </mergeCells>
  <pageMargins left="0.7" right="0.7" top="0.75" bottom="0.75" header="0.3" footer="0.3"/>
  <pageSetup paperSize="9" scale="6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2BF723E-4874-4116-922F-9C9FFC3DA24E}">
          <x14:formula1>
            <xm:f>Gegevensvalidatie!$A$1:$A$37</xm:f>
          </x14:formula1>
          <xm:sqref>A16</xm:sqref>
        </x14:dataValidation>
        <x14:dataValidation type="list" allowBlank="1" showInputMessage="1" showErrorMessage="1" xr:uid="{CFF8B6C9-6239-4D0E-AEEE-274C42FB831F}">
          <x14:formula1>
            <xm:f>Gegevensvalidatie!$A$1:$A$13</xm:f>
          </x14:formula1>
          <xm:sqref>A5:A12</xm:sqref>
        </x14:dataValidation>
        <x14:dataValidation type="list" allowBlank="1" showInputMessage="1" showErrorMessage="1" xr:uid="{293ED761-FF17-4006-BF13-3C04168F88B8}">
          <x14:formula1>
            <xm:f>Gegevensvalidatie!$A$1:$A$7</xm:f>
          </x14:formula1>
          <xm:sqref>L5</xm:sqref>
        </x14:dataValidation>
        <x14:dataValidation type="list" allowBlank="1" showInputMessage="1" showErrorMessage="1" xr:uid="{7F312824-5926-42A0-9942-1325919A521C}">
          <x14:formula1>
            <xm:f>Gegevensvalidatie!$C$1:$C$7</xm:f>
          </x14:formula1>
          <xm:sqref>B16</xm:sqref>
        </x14:dataValidation>
        <x14:dataValidation type="list" allowBlank="1" showInputMessage="1" showErrorMessage="1" xr:uid="{54C31384-ECF3-4F93-BC23-17FE7C147BAF}">
          <x14:formula1>
            <xm:f>'Gegevensvalidatie vanaf 7-23'!$A$1:$A$13</xm:f>
          </x14:formula1>
          <xm:sqref>L6:L7</xm:sqref>
        </x14:dataValidation>
        <x14:dataValidation type="list" allowBlank="1" showInputMessage="1" showErrorMessage="1" xr:uid="{6737D73F-E892-41A2-8AD9-1CFA2962FBD4}">
          <x14:formula1>
            <xm:f>'Gegevensvalidatie vanaf 7-23'!$A$1:$A$19</xm:f>
          </x14:formula1>
          <xm:sqref>L16</xm:sqref>
        </x14:dataValidation>
        <x14:dataValidation type="list" allowBlank="1" showInputMessage="1" showErrorMessage="1" xr:uid="{324A72ED-E7C3-49CA-A406-0D019F5D8089}">
          <x14:formula1>
            <xm:f>Gegevensvalidatie!$D$1:$D$22</xm:f>
          </x14:formula1>
          <xm:sqref>M16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55BF-3299-47B2-AC01-ABF9C4220F9B}">
  <dimension ref="A1:D37"/>
  <sheetViews>
    <sheetView workbookViewId="0">
      <selection activeCell="F22" sqref="F22"/>
    </sheetView>
  </sheetViews>
  <sheetFormatPr defaultRowHeight="14.4" x14ac:dyDescent="0.3"/>
  <cols>
    <col min="3" max="3" width="8.88671875" customWidth="1"/>
  </cols>
  <sheetData>
    <row r="1" spans="1:4" x14ac:dyDescent="0.3">
      <c r="A1">
        <v>0</v>
      </c>
      <c r="C1">
        <v>2018</v>
      </c>
      <c r="D1">
        <v>2023</v>
      </c>
    </row>
    <row r="2" spans="1:4" x14ac:dyDescent="0.3">
      <c r="A2">
        <v>1</v>
      </c>
      <c r="C2">
        <v>2019</v>
      </c>
      <c r="D2">
        <v>2024</v>
      </c>
    </row>
    <row r="3" spans="1:4" x14ac:dyDescent="0.3">
      <c r="A3">
        <v>2</v>
      </c>
      <c r="C3">
        <v>2020</v>
      </c>
      <c r="D3">
        <v>2025</v>
      </c>
    </row>
    <row r="4" spans="1:4" x14ac:dyDescent="0.3">
      <c r="A4">
        <v>3</v>
      </c>
      <c r="C4">
        <v>2021</v>
      </c>
      <c r="D4">
        <v>2026</v>
      </c>
    </row>
    <row r="5" spans="1:4" x14ac:dyDescent="0.3">
      <c r="A5">
        <v>4</v>
      </c>
      <c r="C5">
        <v>2022</v>
      </c>
      <c r="D5">
        <v>2027</v>
      </c>
    </row>
    <row r="6" spans="1:4" x14ac:dyDescent="0.3">
      <c r="A6">
        <v>5</v>
      </c>
      <c r="C6">
        <v>2023</v>
      </c>
      <c r="D6">
        <v>2028</v>
      </c>
    </row>
    <row r="7" spans="1:4" x14ac:dyDescent="0.3">
      <c r="A7">
        <v>6</v>
      </c>
      <c r="D7">
        <v>2029</v>
      </c>
    </row>
    <row r="8" spans="1:4" x14ac:dyDescent="0.3">
      <c r="A8">
        <v>7</v>
      </c>
      <c r="D8">
        <v>2030</v>
      </c>
    </row>
    <row r="9" spans="1:4" x14ac:dyDescent="0.3">
      <c r="A9">
        <v>8</v>
      </c>
      <c r="D9">
        <v>2031</v>
      </c>
    </row>
    <row r="10" spans="1:4" x14ac:dyDescent="0.3">
      <c r="A10">
        <v>9</v>
      </c>
      <c r="D10">
        <v>2032</v>
      </c>
    </row>
    <row r="11" spans="1:4" x14ac:dyDescent="0.3">
      <c r="A11">
        <v>10</v>
      </c>
      <c r="D11">
        <v>2033</v>
      </c>
    </row>
    <row r="12" spans="1:4" x14ac:dyDescent="0.3">
      <c r="A12">
        <v>11</v>
      </c>
      <c r="D12">
        <v>2034</v>
      </c>
    </row>
    <row r="13" spans="1:4" x14ac:dyDescent="0.3">
      <c r="A13">
        <v>12</v>
      </c>
      <c r="D13">
        <v>2035</v>
      </c>
    </row>
    <row r="14" spans="1:4" x14ac:dyDescent="0.3">
      <c r="A14">
        <v>13</v>
      </c>
      <c r="D14">
        <v>2036</v>
      </c>
    </row>
    <row r="15" spans="1:4" x14ac:dyDescent="0.3">
      <c r="A15">
        <v>14</v>
      </c>
      <c r="D15">
        <v>2037</v>
      </c>
    </row>
    <row r="16" spans="1:4" x14ac:dyDescent="0.3">
      <c r="A16">
        <v>15</v>
      </c>
      <c r="D16">
        <v>2038</v>
      </c>
    </row>
    <row r="17" spans="1:4" x14ac:dyDescent="0.3">
      <c r="A17">
        <v>16</v>
      </c>
      <c r="D17">
        <v>2039</v>
      </c>
    </row>
    <row r="18" spans="1:4" x14ac:dyDescent="0.3">
      <c r="A18">
        <v>17</v>
      </c>
      <c r="D18">
        <v>2040</v>
      </c>
    </row>
    <row r="19" spans="1:4" x14ac:dyDescent="0.3">
      <c r="A19">
        <v>18</v>
      </c>
      <c r="D19">
        <v>2041</v>
      </c>
    </row>
    <row r="20" spans="1:4" x14ac:dyDescent="0.3">
      <c r="A20">
        <v>19</v>
      </c>
      <c r="D20">
        <v>2042</v>
      </c>
    </row>
    <row r="21" spans="1:4" x14ac:dyDescent="0.3">
      <c r="A21">
        <v>20</v>
      </c>
      <c r="D21">
        <v>2043</v>
      </c>
    </row>
    <row r="22" spans="1:4" x14ac:dyDescent="0.3">
      <c r="A22">
        <v>21</v>
      </c>
      <c r="D22">
        <v>2044</v>
      </c>
    </row>
    <row r="23" spans="1:4" x14ac:dyDescent="0.3">
      <c r="A23">
        <v>22</v>
      </c>
    </row>
    <row r="24" spans="1:4" x14ac:dyDescent="0.3">
      <c r="A24">
        <v>23</v>
      </c>
    </row>
    <row r="25" spans="1:4" x14ac:dyDescent="0.3">
      <c r="A25">
        <v>24</v>
      </c>
    </row>
    <row r="26" spans="1:4" x14ac:dyDescent="0.3">
      <c r="A26">
        <v>25</v>
      </c>
    </row>
    <row r="27" spans="1:4" x14ac:dyDescent="0.3">
      <c r="A27">
        <v>26</v>
      </c>
    </row>
    <row r="28" spans="1:4" x14ac:dyDescent="0.3">
      <c r="A28">
        <v>27</v>
      </c>
    </row>
    <row r="29" spans="1:4" x14ac:dyDescent="0.3">
      <c r="A29">
        <v>28</v>
      </c>
    </row>
    <row r="30" spans="1:4" x14ac:dyDescent="0.3">
      <c r="A30">
        <v>29</v>
      </c>
    </row>
    <row r="31" spans="1:4" x14ac:dyDescent="0.3">
      <c r="A31">
        <v>30</v>
      </c>
    </row>
    <row r="32" spans="1:4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9D21-98FA-4210-A492-FAACC063BA27}">
  <dimension ref="A1:A19"/>
  <sheetViews>
    <sheetView workbookViewId="0">
      <selection activeCell="J25" sqref="J25"/>
    </sheetView>
  </sheetViews>
  <sheetFormatPr defaultRowHeight="14.4" x14ac:dyDescent="0.3"/>
  <sheetData>
    <row r="1" spans="1:1" x14ac:dyDescent="0.3">
      <c r="A1">
        <v>0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3</v>
      </c>
    </row>
    <row r="5" spans="1:1" x14ac:dyDescent="0.3">
      <c r="A5">
        <v>4</v>
      </c>
    </row>
    <row r="6" spans="1:1" x14ac:dyDescent="0.3">
      <c r="A6">
        <v>5</v>
      </c>
    </row>
    <row r="7" spans="1:1" x14ac:dyDescent="0.3">
      <c r="A7">
        <v>6</v>
      </c>
    </row>
    <row r="8" spans="1:1" x14ac:dyDescent="0.3">
      <c r="A8">
        <v>7</v>
      </c>
    </row>
    <row r="9" spans="1:1" x14ac:dyDescent="0.3">
      <c r="A9">
        <v>8</v>
      </c>
    </row>
    <row r="10" spans="1:1" x14ac:dyDescent="0.3">
      <c r="A10">
        <v>9</v>
      </c>
    </row>
    <row r="11" spans="1:1" x14ac:dyDescent="0.3">
      <c r="A11">
        <v>10</v>
      </c>
    </row>
    <row r="12" spans="1:1" x14ac:dyDescent="0.3">
      <c r="A12">
        <v>11</v>
      </c>
    </row>
    <row r="13" spans="1:1" x14ac:dyDescent="0.3">
      <c r="A13">
        <v>12</v>
      </c>
    </row>
    <row r="14" spans="1:1" x14ac:dyDescent="0.3">
      <c r="A14">
        <v>13</v>
      </c>
    </row>
    <row r="15" spans="1:1" x14ac:dyDescent="0.3">
      <c r="A15">
        <v>14</v>
      </c>
    </row>
    <row r="16" spans="1:1" x14ac:dyDescent="0.3">
      <c r="A16">
        <v>15</v>
      </c>
    </row>
    <row r="17" spans="1:1" x14ac:dyDescent="0.3">
      <c r="A17">
        <v>16</v>
      </c>
    </row>
    <row r="18" spans="1:1" x14ac:dyDescent="0.3">
      <c r="A18">
        <v>17</v>
      </c>
    </row>
    <row r="19" spans="1:1" x14ac:dyDescent="0.3">
      <c r="A19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noek xmlns="bc59b634-f87a-45ac-88c8-fbd410c44023">Keuze 1</Manoek>
    <Behandeld xmlns="bc59b634-f87a-45ac-88c8-fbd410c44023">true</Behand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42D925BDF1774789953E95303D3B3C" ma:contentTypeVersion="13" ma:contentTypeDescription="Create a new document." ma:contentTypeScope="" ma:versionID="9d35171f64db18ccfa8eab8bb2f01558">
  <xsd:schema xmlns:xsd="http://www.w3.org/2001/XMLSchema" xmlns:xs="http://www.w3.org/2001/XMLSchema" xmlns:p="http://schemas.microsoft.com/office/2006/metadata/properties" xmlns:ns2="bc59b634-f87a-45ac-88c8-fbd410c44023" xmlns:ns3="80509e41-e871-411c-ad58-f2d057b14e7c" targetNamespace="http://schemas.microsoft.com/office/2006/metadata/properties" ma:root="true" ma:fieldsID="49d879205b1384cc7b0e40a0a5bf0c21" ns2:_="" ns3:_="">
    <xsd:import namespace="bc59b634-f87a-45ac-88c8-fbd410c44023"/>
    <xsd:import namespace="80509e41-e871-411c-ad58-f2d057b14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anoek" minOccurs="0"/>
                <xsd:element ref="ns2:Behand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9b634-f87a-45ac-88c8-fbd410c44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anoek" ma:index="17" nillable="true" ma:displayName="Manoek" ma:default="Keuze 1" ma:format="Dropdown" ma:internalName="Manoek">
      <xsd:simpleType>
        <xsd:restriction base="dms:Choice">
          <xsd:enumeration value="Keuze 1"/>
          <xsd:enumeration value="Keuze 2"/>
          <xsd:enumeration value="Keuze 3"/>
        </xsd:restriction>
      </xsd:simpleType>
    </xsd:element>
    <xsd:element name="Behandeld" ma:index="18" nillable="true" ma:displayName="Behandeld" ma:default="1" ma:format="Dropdown" ma:internalName="Behandel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09e41-e871-411c-ad58-f2d057b14e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83A6E-5995-40A7-B536-FEE224609C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72E771-2A1F-47AF-A16D-D9DAE65D2BAE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80509e41-e871-411c-ad58-f2d057b14e7c"/>
    <ds:schemaRef ds:uri="bc59b634-f87a-45ac-88c8-fbd410c4402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B1D274-12B4-41DF-B6F5-846783B2A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59b634-f87a-45ac-88c8-fbd410c44023"/>
    <ds:schemaRef ds:uri="80509e41-e871-411c-ad58-f2d057b14e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enkel particulier</vt:lpstr>
      <vt:lpstr>enkel (ex)ondernemer</vt:lpstr>
      <vt:lpstr>dubbel particulier</vt:lpstr>
      <vt:lpstr>dubbel (ex)ondernemer</vt:lpstr>
      <vt:lpstr>Gegevensvalidatie</vt:lpstr>
      <vt:lpstr>Gegevensvalidatie vanaf 7-23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Verhagen - de Haas</dc:creator>
  <cp:lastModifiedBy>Eva Timmermans</cp:lastModifiedBy>
  <cp:lastPrinted>2025-01-21T13:57:33Z</cp:lastPrinted>
  <dcterms:created xsi:type="dcterms:W3CDTF">2019-03-06T14:10:35Z</dcterms:created>
  <dcterms:modified xsi:type="dcterms:W3CDTF">2025-02-04T08:17:34Z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0x010100BD42D925BDF1774789953E95303D3B3C</vt:lpwstr>
  </property>
</Properties>
</file>